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NCCU_UNITS\30 ADMIN_FINANCE\3E1 COMPTROLLER\30157 Travel Office\TRAVEL FORMs and Policies\Travel Auth-Reimb Form\"/>
    </mc:Choice>
  </mc:AlternateContent>
  <bookViews>
    <workbookView xWindow="0" yWindow="0" windowWidth="25200" windowHeight="11685" tabRatio="915" activeTab="1"/>
  </bookViews>
  <sheets>
    <sheet name="getting started" sheetId="12" r:id="rId1"/>
    <sheet name="Travel Auth. Form" sheetId="6" r:id="rId2"/>
    <sheet name="Travel Reimb. Form" sheetId="23" r:id="rId3"/>
    <sheet name="student list" sheetId="13" r:id="rId4"/>
    <sheet name="faculty-staff list" sheetId="17" r:id="rId5"/>
    <sheet name="non-employee list" sheetId="18" r:id="rId6"/>
    <sheet name="accts &amp; rates" sheetId="2" r:id="rId7"/>
    <sheet name="subsistence receipt" sheetId="14" r:id="rId8"/>
    <sheet name="reimb. checklist" sheetId="9" r:id="rId9"/>
    <sheet name="Codes" sheetId="24" state="hidden" r:id="rId10"/>
  </sheets>
  <definedNames>
    <definedName name="_xlnm._FilterDatabase" localSheetId="9" hidden="1">Codes!$B$15:$C$79</definedName>
    <definedName name="IBreakfast">'Travel Reimb. Form'!#REF!</definedName>
    <definedName name="IDinner">'Travel Reimb. Form'!#REF!</definedName>
    <definedName name="ILunch">'Travel Reimb. Form'!#REF!</definedName>
    <definedName name="In_State">Codes!$B$3:$B$6</definedName>
    <definedName name="IOCells">'Travel Reimb. Form'!#REF!,'Travel Reimb. Form'!#REF!</definedName>
    <definedName name="OBreakfast">'Travel Reimb. Form'!#REF!</definedName>
    <definedName name="ODinner">'Travel Reimb. Form'!#REF!</definedName>
    <definedName name="OLunch">'Travel Reimb. Form'!#REF!</definedName>
    <definedName name="OUT_OF_STATE">Codes!$B$7:$B$12</definedName>
    <definedName name="_xlnm.Print_Area" localSheetId="0">'getting started'!$A$1:$D$12</definedName>
    <definedName name="_xlnm.Print_Area" localSheetId="7">'subsistence receipt'!$B$2:$N$27</definedName>
    <definedName name="_xlnm.Print_Area" localSheetId="1">'Travel Auth. Form'!$A:$AH</definedName>
    <definedName name="_xlnm.Print_Area" localSheetId="2">'Travel Reimb. Form'!$A$1:$O$144</definedName>
    <definedName name="Z_2D4436FC_B6E6_40F3_866C_CA3DDDF4B171_.wvu.Cols" localSheetId="6" hidden="1">'accts &amp; rates'!$M:$HX</definedName>
    <definedName name="Z_2D4436FC_B6E6_40F3_866C_CA3DDDF4B171_.wvu.Cols" localSheetId="8" hidden="1">'reimb. checklist'!$D:$IV</definedName>
    <definedName name="Z_2D4436FC_B6E6_40F3_866C_CA3DDDF4B171_.wvu.PrintArea" localSheetId="1" hidden="1">'Travel Auth. Form'!$A$2:$AH$58</definedName>
    <definedName name="Z_2D4436FC_B6E6_40F3_866C_CA3DDDF4B171_.wvu.Rows" localSheetId="6" hidden="1">'accts &amp; rates'!$30:$65536</definedName>
  </definedNames>
  <calcPr calcId="162913"/>
  <customWorkbookViews>
    <customWorkbookView name="Shellee R. Rust - Personal View" guid="{2D4436FC-B6E6-40F3-866C-CA3DDDF4B171}" mergeInterval="0" personalView="1" maximized="1" xWindow="1" yWindow="1" windowWidth="1440" windowHeight="635" tabRatio="679" activeSheetId="9"/>
  </customWorkbookViews>
</workbook>
</file>

<file path=xl/calcChain.xml><?xml version="1.0" encoding="utf-8"?>
<calcChain xmlns="http://schemas.openxmlformats.org/spreadsheetml/2006/main">
  <c r="A144" i="23" l="1"/>
  <c r="F32" i="23" l="1"/>
  <c r="F31" i="23"/>
  <c r="E75" i="23" l="1"/>
  <c r="M75" i="23"/>
  <c r="I75" i="23"/>
  <c r="W44" i="6" l="1"/>
  <c r="S46" i="6"/>
  <c r="S45" i="6"/>
  <c r="S44" i="6"/>
  <c r="AD42" i="6" l="1"/>
  <c r="G134" i="23" l="1"/>
  <c r="E134" i="23"/>
  <c r="G125" i="23"/>
  <c r="E125" i="23"/>
  <c r="G116" i="23"/>
  <c r="E116" i="23"/>
  <c r="G107" i="23"/>
  <c r="E107" i="23"/>
  <c r="G98" i="23"/>
  <c r="E98" i="23"/>
  <c r="G89" i="23"/>
  <c r="E89" i="23"/>
  <c r="G62" i="23"/>
  <c r="E62" i="23"/>
  <c r="G53" i="23"/>
  <c r="E53" i="23"/>
  <c r="G20" i="23" l="1"/>
  <c r="G18" i="23"/>
  <c r="G23" i="23"/>
  <c r="E23" i="23"/>
  <c r="G22" i="23"/>
  <c r="E22" i="23"/>
  <c r="G21" i="23"/>
  <c r="E21" i="23"/>
  <c r="E20" i="23"/>
  <c r="E18" i="23"/>
  <c r="O143" i="23"/>
  <c r="K142" i="23"/>
  <c r="K141" i="23"/>
  <c r="J142" i="23"/>
  <c r="J141" i="23"/>
  <c r="O71" i="23"/>
  <c r="O80" i="23" s="1"/>
  <c r="K70" i="23"/>
  <c r="K79" i="23" s="1"/>
  <c r="K69" i="23"/>
  <c r="K78" i="23" s="1"/>
  <c r="J70" i="23"/>
  <c r="J79" i="23" s="1"/>
  <c r="J69" i="23"/>
  <c r="J78" i="23" s="1"/>
  <c r="G69" i="23"/>
  <c r="G141" i="23"/>
  <c r="E141" i="23"/>
  <c r="B143" i="23"/>
  <c r="A143" i="23"/>
  <c r="B71" i="23"/>
  <c r="B80" i="23" s="1"/>
  <c r="A71" i="23"/>
  <c r="A80" i="23" s="1"/>
  <c r="G44" i="23"/>
  <c r="E44" i="23"/>
  <c r="D31" i="23"/>
  <c r="D32" i="23"/>
  <c r="G78" i="23" l="1"/>
  <c r="N31" i="23" l="1"/>
  <c r="O31" i="23"/>
  <c r="C36" i="23"/>
  <c r="B36" i="23"/>
  <c r="G32" i="23" l="1"/>
  <c r="F33" i="23" l="1"/>
  <c r="G31" i="23"/>
  <c r="G33" i="23" l="1"/>
  <c r="E36" i="23" l="1"/>
  <c r="E19" i="23" l="1"/>
  <c r="E70" i="23"/>
  <c r="E142" i="23"/>
  <c r="G36" i="23"/>
  <c r="G19" i="23" l="1"/>
  <c r="G70" i="23"/>
  <c r="G71" i="23" s="1"/>
  <c r="G142" i="23"/>
  <c r="E79" i="23"/>
  <c r="O54" i="23"/>
  <c r="N54" i="23"/>
  <c r="K54" i="23"/>
  <c r="J54" i="23"/>
  <c r="G79" i="23" l="1"/>
  <c r="A25" i="23"/>
  <c r="O135" i="23" l="1"/>
  <c r="N135" i="23"/>
  <c r="K135" i="23"/>
  <c r="J135" i="23"/>
  <c r="O126" i="23"/>
  <c r="N126" i="23"/>
  <c r="K126" i="23"/>
  <c r="J126" i="23"/>
  <c r="O117" i="23"/>
  <c r="N117" i="23"/>
  <c r="K117" i="23"/>
  <c r="J117" i="23"/>
  <c r="O108" i="23"/>
  <c r="N108" i="23"/>
  <c r="K108" i="23"/>
  <c r="J108" i="23"/>
  <c r="O99" i="23"/>
  <c r="N99" i="23"/>
  <c r="K99" i="23"/>
  <c r="J99" i="23"/>
  <c r="O90" i="23"/>
  <c r="N90" i="23"/>
  <c r="K90" i="23"/>
  <c r="J90" i="23"/>
  <c r="O63" i="23"/>
  <c r="N63" i="23"/>
  <c r="K63" i="23"/>
  <c r="J63" i="23"/>
  <c r="F79" i="24" l="1"/>
  <c r="F77" i="24"/>
  <c r="F76" i="24"/>
  <c r="F75" i="24"/>
  <c r="F74" i="24"/>
  <c r="F73" i="24"/>
  <c r="F72" i="24"/>
  <c r="F71" i="24"/>
  <c r="F69" i="24"/>
  <c r="F68" i="24"/>
  <c r="F67" i="24"/>
  <c r="F66" i="24"/>
  <c r="F65" i="24"/>
  <c r="F64" i="24"/>
  <c r="F63" i="24"/>
  <c r="F61" i="24"/>
  <c r="F60" i="24"/>
  <c r="F59" i="24"/>
  <c r="F58" i="24"/>
  <c r="F57" i="24"/>
  <c r="F56" i="24"/>
  <c r="F55" i="24"/>
  <c r="F54" i="24"/>
  <c r="F53" i="24"/>
  <c r="F52" i="24"/>
  <c r="F51" i="24"/>
  <c r="F50" i="24"/>
  <c r="F49" i="24"/>
  <c r="F48" i="24"/>
  <c r="F47" i="24"/>
  <c r="F43" i="24"/>
  <c r="F45" i="24"/>
  <c r="F44" i="24"/>
  <c r="F42" i="24"/>
  <c r="F41" i="24"/>
  <c r="F40" i="24"/>
  <c r="F39" i="24"/>
  <c r="F37" i="24"/>
  <c r="F36" i="24"/>
  <c r="F35" i="24"/>
  <c r="F34" i="24"/>
  <c r="F33" i="24"/>
  <c r="F32" i="24"/>
  <c r="F31" i="24"/>
  <c r="F29" i="24"/>
  <c r="F28" i="24"/>
  <c r="F27" i="24"/>
  <c r="F26" i="24"/>
  <c r="F25" i="24"/>
  <c r="F24" i="24"/>
  <c r="F23" i="24"/>
  <c r="F22" i="24"/>
  <c r="F21" i="24"/>
  <c r="F20" i="24"/>
  <c r="F19" i="24"/>
  <c r="F18" i="24"/>
  <c r="F17" i="24"/>
  <c r="F16" i="24"/>
  <c r="E79" i="24"/>
  <c r="E77" i="24"/>
  <c r="E76" i="24"/>
  <c r="E75" i="24"/>
  <c r="E74" i="24"/>
  <c r="E73" i="24"/>
  <c r="E72" i="24"/>
  <c r="E71" i="24"/>
  <c r="E69" i="24"/>
  <c r="E68" i="24"/>
  <c r="E67" i="24"/>
  <c r="E66" i="24"/>
  <c r="E65" i="24"/>
  <c r="E64" i="24"/>
  <c r="E63" i="24"/>
  <c r="E61" i="24"/>
  <c r="E60" i="24"/>
  <c r="E59" i="24"/>
  <c r="E58" i="24"/>
  <c r="E57" i="24"/>
  <c r="E56" i="24"/>
  <c r="E55" i="24"/>
  <c r="E54" i="24"/>
  <c r="E53" i="24"/>
  <c r="E52" i="24"/>
  <c r="E51" i="24"/>
  <c r="E50" i="24"/>
  <c r="E49" i="24"/>
  <c r="E48" i="24"/>
  <c r="E47" i="24"/>
  <c r="E43" i="24"/>
  <c r="E45" i="24"/>
  <c r="E44" i="24"/>
  <c r="E42" i="24"/>
  <c r="E41" i="24"/>
  <c r="E40" i="24"/>
  <c r="E39" i="24"/>
  <c r="E37" i="24"/>
  <c r="E36" i="24"/>
  <c r="E35" i="24"/>
  <c r="E34" i="24"/>
  <c r="E33" i="24"/>
  <c r="E32" i="24"/>
  <c r="E31" i="24"/>
  <c r="E29" i="24"/>
  <c r="E28" i="24"/>
  <c r="E27" i="24"/>
  <c r="E26" i="24"/>
  <c r="E25" i="24"/>
  <c r="E24" i="24"/>
  <c r="E23" i="24"/>
  <c r="E22" i="24"/>
  <c r="E21" i="24"/>
  <c r="E20" i="24"/>
  <c r="E19" i="24"/>
  <c r="E18" i="24"/>
  <c r="E17" i="24"/>
  <c r="E16" i="24"/>
  <c r="D79" i="24"/>
  <c r="D77" i="24"/>
  <c r="D76" i="24"/>
  <c r="D75" i="24"/>
  <c r="D74" i="24"/>
  <c r="D73" i="24"/>
  <c r="D72" i="24"/>
  <c r="D71" i="24"/>
  <c r="D69" i="24"/>
  <c r="D68" i="24"/>
  <c r="D67" i="24"/>
  <c r="D66" i="24"/>
  <c r="D65" i="24"/>
  <c r="D64" i="24"/>
  <c r="D63" i="24"/>
  <c r="D61" i="24"/>
  <c r="D60" i="24"/>
  <c r="D59" i="24"/>
  <c r="D58" i="24"/>
  <c r="D57" i="24"/>
  <c r="D56" i="24"/>
  <c r="D55" i="24"/>
  <c r="D54" i="24"/>
  <c r="D53" i="24"/>
  <c r="D52" i="24"/>
  <c r="D51" i="24"/>
  <c r="D50" i="24"/>
  <c r="D49" i="24"/>
  <c r="D48" i="24"/>
  <c r="D47" i="24"/>
  <c r="D43" i="24"/>
  <c r="D45" i="24"/>
  <c r="D44" i="24"/>
  <c r="D42" i="24"/>
  <c r="D41" i="24"/>
  <c r="D40" i="24"/>
  <c r="D39" i="24"/>
  <c r="D37" i="24"/>
  <c r="D36" i="24"/>
  <c r="D35" i="24"/>
  <c r="D34" i="24"/>
  <c r="D33" i="24"/>
  <c r="D32" i="24"/>
  <c r="D31" i="24"/>
  <c r="D29" i="24"/>
  <c r="D28" i="24"/>
  <c r="D27" i="24"/>
  <c r="D26" i="24"/>
  <c r="D25" i="24"/>
  <c r="D24" i="24"/>
  <c r="D23" i="24"/>
  <c r="D22" i="24"/>
  <c r="D21" i="24"/>
  <c r="D20" i="24"/>
  <c r="D19" i="24"/>
  <c r="D18" i="24"/>
  <c r="D17" i="24"/>
  <c r="D16" i="24"/>
  <c r="AD46" i="6" l="1"/>
  <c r="W46" i="6"/>
  <c r="W33" i="6"/>
  <c r="A72" i="23"/>
  <c r="W29" i="6"/>
  <c r="Q23" i="6"/>
  <c r="S22" i="6"/>
  <c r="Q22" i="6"/>
  <c r="W22" i="6" s="1"/>
  <c r="N143" i="23"/>
  <c r="N71" i="23"/>
  <c r="N80" i="23" s="1"/>
  <c r="E69" i="23"/>
  <c r="E78" i="23" s="1"/>
  <c r="D80" i="23"/>
  <c r="K36" i="23"/>
  <c r="K35" i="23"/>
  <c r="K34" i="23"/>
  <c r="J36" i="23"/>
  <c r="J35" i="23"/>
  <c r="J34" i="23"/>
  <c r="O45" i="23"/>
  <c r="N45" i="23"/>
  <c r="K45" i="23"/>
  <c r="J45" i="23"/>
  <c r="B28" i="2"/>
  <c r="S23" i="6"/>
  <c r="F23" i="23"/>
  <c r="F22" i="23"/>
  <c r="F21" i="23"/>
  <c r="F20" i="23"/>
  <c r="F19" i="23"/>
  <c r="F18" i="23"/>
  <c r="D23" i="23"/>
  <c r="D22" i="23"/>
  <c r="D21" i="23"/>
  <c r="D20" i="23"/>
  <c r="D19" i="23"/>
  <c r="D18" i="23"/>
  <c r="AD45" i="6"/>
  <c r="AD44" i="6"/>
  <c r="AD41" i="6"/>
  <c r="AD29" i="6"/>
  <c r="AD25" i="6"/>
  <c r="P42" i="6"/>
  <c r="W42" i="6" s="1"/>
  <c r="P41" i="6"/>
  <c r="W41" i="6" s="1"/>
  <c r="W45" i="6"/>
  <c r="AD48" i="6"/>
  <c r="AD38" i="6"/>
  <c r="AD33" i="6"/>
  <c r="AD22" i="6"/>
  <c r="K80" i="23" l="1"/>
  <c r="J80" i="23"/>
  <c r="J143" i="23"/>
  <c r="K143" i="23"/>
  <c r="K71" i="23"/>
  <c r="J71" i="23"/>
  <c r="W50" i="6"/>
  <c r="G80" i="23" l="1"/>
  <c r="E80" i="23"/>
  <c r="E71" i="23"/>
  <c r="G24" i="23" l="1"/>
  <c r="G143" i="23"/>
  <c r="E24" i="23"/>
  <c r="E143" i="23"/>
  <c r="M18" i="23" l="1"/>
  <c r="M21" i="23" s="1"/>
  <c r="M22" i="23" l="1"/>
</calcChain>
</file>

<file path=xl/comments1.xml><?xml version="1.0" encoding="utf-8"?>
<comments xmlns="http://schemas.openxmlformats.org/spreadsheetml/2006/main">
  <authors>
    <author>Patty Stoddard</author>
    <author>Stoddard, Patricia</author>
    <author>rusts</author>
  </authors>
  <commentList>
    <comment ref="A6" authorId="0" shapeId="0">
      <text>
        <r>
          <rPr>
            <sz val="8"/>
            <color indexed="81"/>
            <rFont val="Tahoma"/>
            <family val="2"/>
          </rPr>
          <t>Indicate by marking appropriate box for type of traveler</t>
        </r>
      </text>
    </comment>
    <comment ref="F10" authorId="0" shapeId="0">
      <text>
        <r>
          <rPr>
            <sz val="8"/>
            <color indexed="81"/>
            <rFont val="Tahoma"/>
            <family val="2"/>
          </rPr>
          <t>Please ensure funds are available within your travel budget to cover estimates.</t>
        </r>
      </text>
    </comment>
    <comment ref="Y10" authorId="0" shapeId="0">
      <text>
        <r>
          <rPr>
            <sz val="8"/>
            <color indexed="81"/>
            <rFont val="Tahoma"/>
            <family val="2"/>
          </rPr>
          <t>Name of person typing travel authorization or name of travel arranger.</t>
        </r>
      </text>
    </comment>
    <comment ref="AF10" authorId="0" shapeId="0">
      <text>
        <r>
          <rPr>
            <sz val="8"/>
            <color indexed="81"/>
            <rFont val="Tahoma"/>
            <family val="2"/>
          </rPr>
          <t>Phone number of person typing this form or arranging travel.  This is helpful if we have questions about the authorization.</t>
        </r>
      </text>
    </comment>
    <comment ref="A13" authorId="0" shapeId="0">
      <text>
        <r>
          <rPr>
            <sz val="8"/>
            <color indexed="81"/>
            <rFont val="Tahoma"/>
            <family val="2"/>
          </rPr>
          <t>Type explanation of business.  Please do not use acronyms.  Attach supporting documentation (i.e. travel itineray and original documents) denoting the activity or event the traveler is attending.</t>
        </r>
      </text>
    </comment>
    <comment ref="W15" authorId="0" shapeId="0">
      <text>
        <r>
          <rPr>
            <b/>
            <sz val="8"/>
            <color indexed="81"/>
            <rFont val="Tahoma"/>
            <family val="2"/>
          </rPr>
          <t>Operational</t>
        </r>
        <r>
          <rPr>
            <sz val="8"/>
            <color indexed="81"/>
            <rFont val="Tahoma"/>
            <family val="2"/>
          </rPr>
          <t xml:space="preserve"> travel is defined as travel that your job requires in order to operate the University on a daily basis.  Examples include delivery of educational programs, to off-campus locations, meetings, presenting a paper, etc.
</t>
        </r>
        <r>
          <rPr>
            <b/>
            <sz val="8"/>
            <color indexed="81"/>
            <rFont val="Tahoma"/>
            <family val="2"/>
          </rPr>
          <t>Blanket</t>
        </r>
        <r>
          <rPr>
            <sz val="8"/>
            <color indexed="81"/>
            <rFont val="Tahoma"/>
            <family val="2"/>
          </rPr>
          <t xml:space="preserve"> travel may be obtained for operational travel that is repetitive and a routine part of an individual's job.  Blanket travel is restricted to that specific purpose and would be filed once per month.</t>
        </r>
      </text>
    </comment>
    <comment ref="H31" authorId="1" shapeId="0">
      <text>
        <r>
          <rPr>
            <sz val="9"/>
            <color indexed="81"/>
            <rFont val="Tahoma"/>
            <family val="2"/>
          </rPr>
          <t>Provide airline's name and attach documentation.</t>
        </r>
      </text>
    </comment>
    <comment ref="H35" authorId="1" shapeId="0">
      <text>
        <r>
          <rPr>
            <sz val="9"/>
            <color indexed="81"/>
            <rFont val="Tahoma"/>
            <family val="2"/>
          </rPr>
          <t>Provide hotel's name and attach documentation.</t>
        </r>
      </text>
    </comment>
    <comment ref="H38" authorId="1" shapeId="0">
      <text>
        <r>
          <rPr>
            <sz val="9"/>
            <color indexed="81"/>
            <rFont val="Tahoma"/>
            <family val="2"/>
          </rPr>
          <t>Provide payee's name and attach documentation.</t>
        </r>
      </text>
    </comment>
    <comment ref="P41" authorId="2" shapeId="0">
      <text>
        <r>
          <rPr>
            <sz val="8"/>
            <color indexed="81"/>
            <rFont val="Tahoma"/>
            <family val="2"/>
          </rPr>
          <t>This is an estimate only.</t>
        </r>
      </text>
    </comment>
    <comment ref="P42" authorId="2" shapeId="0">
      <text>
        <r>
          <rPr>
            <sz val="8"/>
            <color indexed="81"/>
            <rFont val="Tahoma"/>
            <family val="2"/>
          </rPr>
          <t>This is an estimate only.</t>
        </r>
      </text>
    </comment>
  </commentList>
</comments>
</file>

<file path=xl/sharedStrings.xml><?xml version="1.0" encoding="utf-8"?>
<sst xmlns="http://schemas.openxmlformats.org/spreadsheetml/2006/main" count="678" uniqueCount="345">
  <si>
    <t>Department</t>
  </si>
  <si>
    <t>Destination</t>
  </si>
  <si>
    <t>Airfare</t>
  </si>
  <si>
    <t xml:space="preserve"> </t>
  </si>
  <si>
    <t>Train</t>
  </si>
  <si>
    <t>Total Miles Driven</t>
  </si>
  <si>
    <t>Breakfast</t>
  </si>
  <si>
    <t>Lunch</t>
  </si>
  <si>
    <t>Dinner</t>
  </si>
  <si>
    <t>Registration Fee</t>
  </si>
  <si>
    <t>Gratuity</t>
  </si>
  <si>
    <t>Date</t>
  </si>
  <si>
    <t>Hotel</t>
  </si>
  <si>
    <t>Registration Fees</t>
  </si>
  <si>
    <t xml:space="preserve">Lunch </t>
  </si>
  <si>
    <t>Traveler Information</t>
  </si>
  <si>
    <t>Dates of Travel &amp; City Visited</t>
  </si>
  <si>
    <t>Actual Expenditures for Entire Trip</t>
  </si>
  <si>
    <t>The only exception to this IRS requirement is for employee meals where the traveler is claiming per diem amounts.</t>
  </si>
  <si>
    <t>Parking/Tolls</t>
  </si>
  <si>
    <t>List all applicable costs of parking and tolls in the day the expense occurred.</t>
  </si>
  <si>
    <t>Taxi/Bus</t>
  </si>
  <si>
    <t>List all applicable costs of taxi and bus in the day the expense occurred.  Any tips for taxi or bus drivers should also be included in this amount.</t>
  </si>
  <si>
    <t>Rental Car/Gasoline</t>
  </si>
  <si>
    <t>Bkfast, Lunch, Dinner</t>
  </si>
  <si>
    <t>Subtotals and Daily Totals</t>
  </si>
  <si>
    <t>Other Helpful Hints for Completing a Request for Travel Reimbursement</t>
  </si>
  <si>
    <t>Amount</t>
  </si>
  <si>
    <t>Travel for:</t>
  </si>
  <si>
    <t xml:space="preserve"> Candidate</t>
  </si>
  <si>
    <t>Name of Traveler</t>
  </si>
  <si>
    <t>Ext</t>
  </si>
  <si>
    <t>Professional Development</t>
  </si>
  <si>
    <t>$</t>
  </si>
  <si>
    <t>2)</t>
  </si>
  <si>
    <t># of nights</t>
  </si>
  <si>
    <t>per night</t>
  </si>
  <si>
    <t>3)</t>
  </si>
  <si>
    <t>4)</t>
  </si>
  <si>
    <t>5)</t>
  </si>
  <si>
    <t>6)</t>
  </si>
  <si>
    <t>7)</t>
  </si>
  <si>
    <t>Lodging</t>
  </si>
  <si>
    <t>Total</t>
  </si>
  <si>
    <t>Ground Transportation</t>
  </si>
  <si>
    <t>Meals</t>
  </si>
  <si>
    <t>Registration</t>
  </si>
  <si>
    <t>r</t>
  </si>
  <si>
    <t>Only complete this if the University did not prepay for the airfare.  List the total cost of airfare in the box under day 1.  It is not necessary to break down airfare costs by day.</t>
  </si>
  <si>
    <t>In State</t>
  </si>
  <si>
    <t>Out of State</t>
  </si>
  <si>
    <t>Out of Country</t>
  </si>
  <si>
    <t>Transportation</t>
  </si>
  <si>
    <t>Other</t>
  </si>
  <si>
    <t>Subsistence</t>
  </si>
  <si>
    <t>Please include each city visited for each day the person is in travel status.  If completing this form for a non-employee, please list the city name where travel originated.</t>
  </si>
  <si>
    <t>Travel Account Codes and Rates</t>
  </si>
  <si>
    <t>Transportation - Air</t>
  </si>
  <si>
    <t>Transportation - Ground</t>
  </si>
  <si>
    <t>Subsistence - Lodging</t>
  </si>
  <si>
    <t>Subsistence - Meals</t>
  </si>
  <si>
    <t>Prepared by</t>
  </si>
  <si>
    <t>Request for Travel Reimbursement Checklist</t>
  </si>
  <si>
    <t>Authorization</t>
  </si>
  <si>
    <t>Expenditure Items</t>
  </si>
  <si>
    <t>Travel Office Only
Account Code</t>
  </si>
  <si>
    <t>total charge</t>
  </si>
  <si>
    <t>days x $</t>
  </si>
  <si>
    <t xml:space="preserve">Dates of Travel: </t>
  </si>
  <si>
    <t>Getting Started</t>
  </si>
  <si>
    <t xml:space="preserve">  Please read before completing and submitting the travel forms.</t>
  </si>
  <si>
    <t>è</t>
  </si>
  <si>
    <t>Steps in requesting travel:</t>
  </si>
  <si>
    <t>This field is calculated automatically by multiplying the miles driven by the applicable, appropriate mileage rate (listed on the rates tab of this document).  Note:  You must choose an option for motor fleet denial.</t>
  </si>
  <si>
    <t>Air Transportation</t>
  </si>
  <si>
    <t>varies</t>
  </si>
  <si>
    <t>In-State</t>
  </si>
  <si>
    <t>Out-of-State</t>
  </si>
  <si>
    <t>Out-of-Country</t>
  </si>
  <si>
    <t>List all applicable gratuity expenses under the day the expense occurred.  Include a written explanation of all gratuities.  Appropriate gratuities are reimbursable, however, a Travel Auditor will use his/her discretion in approving all gratuities.  Gratuities for taxi or bus drivers should be included in the taxi/bus transportation section.  Meal gratuities are included in per diem meal allowances.</t>
  </si>
  <si>
    <t>Board/
Non-Emp</t>
  </si>
  <si>
    <t>Board/Nonemployee</t>
  </si>
  <si>
    <t>Provide the destination of travel, business purpose of travel and departure and return dates as it appears on the corresponding travel authorization.  The depart and return times should be included in the format 12:00 PM.  Please allow time for travel to and from airport if air travel is involved.  Choose In-state, Out-of-State, Out-of-Country or Board/Nonemployee from the drop down list.</t>
  </si>
  <si>
    <t>Purpose of University Travel</t>
  </si>
  <si>
    <t>8)</t>
  </si>
  <si>
    <t>Student Name</t>
  </si>
  <si>
    <t>Banner ID</t>
  </si>
  <si>
    <t># of days</t>
  </si>
  <si>
    <t xml:space="preserve">I attest that I received the budgeted substinence allowance of  $_________________ for my meals while </t>
  </si>
  <si>
    <t xml:space="preserve">traveling with ________________________ during the following dates ______________________.  </t>
  </si>
  <si>
    <t>Please Type in Banner ID, student name and amount requested for each student and present list with Authorization Form.</t>
  </si>
  <si>
    <t>Travel Type:</t>
  </si>
  <si>
    <t>You only need to input data into the light blue highlighted fields. There are automated fields throughout this workbook.</t>
  </si>
  <si>
    <t>Form must be completed and submitted electronically with no missing information.</t>
  </si>
  <si>
    <t>Mileage Rate</t>
  </si>
  <si>
    <t>Each subtotal and daily total block is automatically populated from the entries in the above blocks.  Do not alter these blocks, as they populate the boxes in the reimbursement totals section of the form.  The total trip cost incorporates all entries on the form.</t>
  </si>
  <si>
    <t>Signatures</t>
  </si>
  <si>
    <t>North Carolina Central Unviersity</t>
  </si>
  <si>
    <t>Revised (05/08/2015)</t>
  </si>
  <si>
    <t>NCCU Banner ID #</t>
  </si>
  <si>
    <t xml:space="preserve"> NCCU Employee</t>
  </si>
  <si>
    <t xml:space="preserve"> NCCU Student</t>
  </si>
  <si>
    <t>Acknowledgement by the Traveler and subsequent approvals now occur electronically within Eagles Purch.</t>
  </si>
  <si>
    <t>North Carolina Central University</t>
  </si>
  <si>
    <t>Subsistence Allowance - Acknowledgment of Receipt Form</t>
  </si>
  <si>
    <r>
      <t>If receiving a cash advance for subsistence, please complete the form on tab "</t>
    </r>
    <r>
      <rPr>
        <b/>
        <i/>
        <sz val="12"/>
        <color indexed="8"/>
        <rFont val="Times New Roman"/>
        <family val="1"/>
      </rPr>
      <t>Student List/Faculty/Staff/Non-State Employee</t>
    </r>
    <r>
      <rPr>
        <sz val="12"/>
        <color indexed="8"/>
        <rFont val="Times New Roman"/>
        <family val="1"/>
      </rPr>
      <t xml:space="preserve">" prior to travel and submit with Travel Authorization Form.  Return a </t>
    </r>
    <r>
      <rPr>
        <b/>
        <i/>
        <sz val="12"/>
        <color indexed="8"/>
        <rFont val="Times New Roman"/>
        <family val="1"/>
      </rPr>
      <t>Student Subsistinence Form</t>
    </r>
    <r>
      <rPr>
        <sz val="12"/>
        <color indexed="8"/>
        <rFont val="Times New Roman"/>
        <family val="1"/>
      </rPr>
      <t xml:space="preserve"> for each student with the Travel Reimbursement Form as supporting documentation for the Travel Advance.   </t>
    </r>
    <r>
      <rPr>
        <b/>
        <i/>
        <sz val="12"/>
        <color indexed="8"/>
        <rFont val="Times New Roman"/>
        <family val="1"/>
      </rPr>
      <t>Please note:</t>
    </r>
    <r>
      <rPr>
        <sz val="12"/>
        <color indexed="8"/>
        <rFont val="Times New Roman"/>
        <family val="1"/>
      </rPr>
      <t xml:space="preserve"> Cash Advances for student meals should be given to the students and supported by this form upon return (one per student).  </t>
    </r>
    <r>
      <rPr>
        <b/>
        <sz val="12"/>
        <color indexed="29"/>
        <rFont val="Times New Roman"/>
        <family val="1"/>
      </rPr>
      <t>The money should not be used by the faculty member to pay for the meals on behalf of the student.</t>
    </r>
  </si>
  <si>
    <t>Call Debbie Lell/Travel Coordinator at x6413 if you need help filling out this form.</t>
  </si>
  <si>
    <t>Non State Employee</t>
  </si>
  <si>
    <t xml:space="preserve">              Departure Date  &amp; Time</t>
  </si>
  <si>
    <t>Return Date &amp; Time</t>
  </si>
  <si>
    <t>Payment Information</t>
  </si>
  <si>
    <t xml:space="preserve">Print Name </t>
  </si>
  <si>
    <t>Print Name</t>
  </si>
  <si>
    <t>F/S</t>
  </si>
  <si>
    <t>Faculty /  Staff  List</t>
  </si>
  <si>
    <t>Non Employee List</t>
  </si>
  <si>
    <t>Students and Non-Employee must sign acknowledging they received the substinence amount and the receipts shall be submitted with the Reimbursement Form.</t>
  </si>
  <si>
    <t>Please Type in Banner ID, Faculty /Staff  and amount requested for each indiviudal and present list with Authorization Form.</t>
  </si>
  <si>
    <t>Please Type in Banner ID, Non Employee and amount requested for each individual and present list with Authorization Form.</t>
  </si>
  <si>
    <t xml:space="preserve">NOTE:  Original, itemized receipts are required for all expenses incurred, regardless of whether NCCU pre-paid or an out-of-pocket expense by traveler. </t>
  </si>
  <si>
    <t xml:space="preserve">List the total number of miles driven in the day the miles driven occurred.  An explanation or justification of miles driven should be attached to the travel reimbursement (MapQuest, Yahoo Maps, or other online mapping sites are sufficient).  The departure location should be NCCU or destination &amp; return, whichever is less. </t>
  </si>
  <si>
    <t>List the total registration fee in the box under day 1.  It is not necessary to break down this expenses by day.</t>
  </si>
  <si>
    <t>Questions or inquiries about travel should be sent to travel Debbie Lell @ ext. 6413.  You will receive a response within 48 business hours.
The estimated turn-around time for pre-payments and reimbursement processing is 15 business days.
Access the full NCCU Travel Policy &amp; Procedures Manual at http://www.nccu.edu/formsdocs/proxy.cfm?file_id=1488
Access the full North Carolina Office of State Budget and Management Policy Manual at http://www.osbm.state.nc.us/files/pdf_files/2007BudgetManual.pdf
The Travel Policies begin on page 119.</t>
  </si>
  <si>
    <t>Other (Tips,Tax)</t>
  </si>
  <si>
    <t>Motor Fleet</t>
  </si>
  <si>
    <t xml:space="preserve">Recipient Signature </t>
  </si>
  <si>
    <t>Faculty/Staff Signature</t>
  </si>
  <si>
    <t xml:space="preserve">                     Staff/Faculty Name</t>
  </si>
  <si>
    <t xml:space="preserve">Please include the date of travel for each day the person is in travel status (35 miles from duty station or home, whichever is less).  Additional days are available on page two.
</t>
  </si>
  <si>
    <t xml:space="preserve">Include the per diem meal amount under each day for which the traveler's departure/return times allow for meal reimbursement (see rates tab).
Breakfast is allowed when the traveler departs the duty station by 6am and extends the workday by 2 hours.  Lunch is allowed when the traveler departs the duty station by 12pm or returns by 2pm.  Dinner is allowed when departing for trip prior to 5pm or returning after 8pm and extends the work workday by 3 hours.  Lunch on one-day trips is not allowed.  However breakfast and dinner may be allowed if the traveler departs prior to 6 am &amp; return after 8PM. </t>
  </si>
  <si>
    <r>
      <t xml:space="preserve">List all applicable internet charges under the day the expense occurred. </t>
    </r>
    <r>
      <rPr>
        <b/>
        <sz val="10"/>
        <color indexed="10"/>
        <rFont val="Times New Roman"/>
        <family val="1"/>
      </rPr>
      <t/>
    </r>
  </si>
  <si>
    <t xml:space="preserve">Other </t>
  </si>
  <si>
    <t xml:space="preserve">***To see comments for various fields, mouse over a red triangle.  If document opens with comments displayed go to the review tab and select the Show/Hide Comment Icon. </t>
  </si>
  <si>
    <t>Payee's Name</t>
  </si>
  <si>
    <t>Date of this Request</t>
  </si>
  <si>
    <t>Payee's Address</t>
  </si>
  <si>
    <t>Campus Phone</t>
  </si>
  <si>
    <t>IN STATE</t>
  </si>
  <si>
    <t>OUT OF STATE</t>
  </si>
  <si>
    <t>Total Expense</t>
  </si>
  <si>
    <t>Deduct:  Advance</t>
  </si>
  <si>
    <t>Deduct:</t>
  </si>
  <si>
    <t>Amount Due NCCU</t>
  </si>
  <si>
    <t>Other Travel Expense</t>
  </si>
  <si>
    <t>Amount Due Claimant</t>
  </si>
  <si>
    <t>Other Expenses</t>
  </si>
  <si>
    <t>Ground</t>
  </si>
  <si>
    <t>Air</t>
  </si>
  <si>
    <t>Traveler Signature</t>
  </si>
  <si>
    <t>Rental Car</t>
  </si>
  <si>
    <t>Rental cars are processed through the Purchasing Department, typically via a standing PO for the dept. for the fiscal year.</t>
  </si>
  <si>
    <t>Other (Parking, Tolls…)</t>
  </si>
  <si>
    <t>Total Requested Prepayments + Cash Advance:</t>
  </si>
  <si>
    <t>9)</t>
  </si>
  <si>
    <t>73149G</t>
  </si>
  <si>
    <t>C&amp;G BRD/NONEMP Registration</t>
  </si>
  <si>
    <t>73146G</t>
  </si>
  <si>
    <t>C&amp;G BRD/NONEMP Other Travel Expense</t>
  </si>
  <si>
    <t>73145G</t>
  </si>
  <si>
    <t>C&amp;G BRD/NONEMP Meals</t>
  </si>
  <si>
    <t>73144G</t>
  </si>
  <si>
    <t>C&amp;G BRD/NONEMP Hotel</t>
  </si>
  <si>
    <t>73143G</t>
  </si>
  <si>
    <t>C&amp;G BRD/NONEMP Transportation Other</t>
  </si>
  <si>
    <t>73142G</t>
  </si>
  <si>
    <t>C&amp;G BRD/NONEMP Ground Transportation</t>
  </si>
  <si>
    <t>N/A</t>
  </si>
  <si>
    <t>C&amp;G BRD/NONEMP Trans Ground Motor Fleet</t>
  </si>
  <si>
    <t>73141G</t>
  </si>
  <si>
    <t>C&amp;G BRD/NONEMP Air Transportation</t>
  </si>
  <si>
    <t>C&amp;G OUT OF COUNTRY Trans Ground Motor Fleet</t>
  </si>
  <si>
    <t>73139G</t>
  </si>
  <si>
    <t>C&amp;G OUT OF COUNTRY Registration</t>
  </si>
  <si>
    <t>73136G</t>
  </si>
  <si>
    <t>C&amp;G OUT OF COUNTRY Other Travel Expense</t>
  </si>
  <si>
    <t>73135G</t>
  </si>
  <si>
    <t>C&amp;G OUT OF COUNTRY Meals</t>
  </si>
  <si>
    <t>73134G</t>
  </si>
  <si>
    <t>C&amp;G OUT OF COUNTRY Hotel</t>
  </si>
  <si>
    <t>73133G</t>
  </si>
  <si>
    <t>C&amp;G OUT OF COUNTRY Transportation Other</t>
  </si>
  <si>
    <t>73132G</t>
  </si>
  <si>
    <t>C&amp;G OUT OF COUNTRY Ground Transportation</t>
  </si>
  <si>
    <t>73131G</t>
  </si>
  <si>
    <t>C&amp;G OUT OF COUNTRY Air Transportation</t>
  </si>
  <si>
    <t>73129G</t>
  </si>
  <si>
    <t>C&amp;G OUT OF STATE Registration</t>
  </si>
  <si>
    <t>C&amp;G OUT OF STATE Trans Ground Motor Fleet</t>
  </si>
  <si>
    <t>73126G</t>
  </si>
  <si>
    <t>C&amp;G OUT OF STATE Other Travel Expense</t>
  </si>
  <si>
    <t>73125G</t>
  </si>
  <si>
    <t>C&amp;G OUT OF STATE Meals</t>
  </si>
  <si>
    <t>73124G</t>
  </si>
  <si>
    <t>C&amp;G OUT OF STATE Hotel</t>
  </si>
  <si>
    <t>73123G</t>
  </si>
  <si>
    <t>C&amp;G OUT OF STATE Transportation Other</t>
  </si>
  <si>
    <t>73122G</t>
  </si>
  <si>
    <t>C&amp;G OUT OF STATE Ground Transportation</t>
  </si>
  <si>
    <t>73121G</t>
  </si>
  <si>
    <t>C&amp;G OUT OF STATE Air Transportation</t>
  </si>
  <si>
    <t>73119G</t>
  </si>
  <si>
    <t>C&amp;G IN STATE Registration</t>
  </si>
  <si>
    <t>73117G</t>
  </si>
  <si>
    <t>C&amp;G IN STATE Trans Ground Motor Fleet</t>
  </si>
  <si>
    <t>73116G</t>
  </si>
  <si>
    <t>C&amp;G IN STATE Other Travel Expense</t>
  </si>
  <si>
    <t>73115G</t>
  </si>
  <si>
    <t>C&amp;G IN STATE Meals</t>
  </si>
  <si>
    <t>73114G</t>
  </si>
  <si>
    <t>C&amp;G IN STATE Hotel</t>
  </si>
  <si>
    <t>73113G</t>
  </si>
  <si>
    <t>C&amp;G IN STATE Transportation Other</t>
  </si>
  <si>
    <t>73112G</t>
  </si>
  <si>
    <t>C&amp;G IN STATE Ground Transportation</t>
  </si>
  <si>
    <t>73111G</t>
  </si>
  <si>
    <t>C&amp;G IN STATE Air Transportation</t>
  </si>
  <si>
    <t>BRD/NONEMP Registration</t>
  </si>
  <si>
    <t>BRD/NONEMP Trans Ground Motor Fleet</t>
  </si>
  <si>
    <t>BRD/NONEMP Meals</t>
  </si>
  <si>
    <t>BRD/NONEMP Hotel</t>
  </si>
  <si>
    <t>BRD/NONEMP Other Travel Expense</t>
  </si>
  <si>
    <t>BRD/NONEMP Transportation Other</t>
  </si>
  <si>
    <t>BRD/NONEMP Ground Transportation</t>
  </si>
  <si>
    <t>BRD/NONEMP Air Transportation</t>
  </si>
  <si>
    <t>OUT OF COUNTRY Trans Ground Motor Fleet</t>
  </si>
  <si>
    <t>OUT OF COUNTRY Registration</t>
  </si>
  <si>
    <t>OUT OF COUNTRY Other Travel Expense</t>
  </si>
  <si>
    <t>OUT OF COUNTRY Meals</t>
  </si>
  <si>
    <t>OUT OF COUNTRY Hotel</t>
  </si>
  <si>
    <t>OUT OF COUNTRY Transportation Other</t>
  </si>
  <si>
    <t>OUT OF COUNTRY Ground Transportation</t>
  </si>
  <si>
    <t>OUT OF COUNTRY Air Transportation</t>
  </si>
  <si>
    <t>OUT OF STATE Registration</t>
  </si>
  <si>
    <t>OUT OF STATE Trans Ground Motor Fleet</t>
  </si>
  <si>
    <t>OUT OF STATE Other Travel Expense</t>
  </si>
  <si>
    <t>OUT OF STATE Meals</t>
  </si>
  <si>
    <t>OUT OF STATE Hotel</t>
  </si>
  <si>
    <t>OUT OF STATE Transportation Other</t>
  </si>
  <si>
    <t>OUT OF STATE Ground Transportation</t>
  </si>
  <si>
    <t>OUT OF STATE Air Transportation</t>
  </si>
  <si>
    <t>IN STATE Registration</t>
  </si>
  <si>
    <t>IN STATE Trans Ground Motor Fleet</t>
  </si>
  <si>
    <t>IN STATE Other Travel Expense</t>
  </si>
  <si>
    <t>IN STATE Meals</t>
  </si>
  <si>
    <t>IN STATE Hotel</t>
  </si>
  <si>
    <t>IN STATE Transportation Other</t>
  </si>
  <si>
    <t>IN STATE Ground Transportation</t>
  </si>
  <si>
    <t>IN STATE Air Transportation</t>
  </si>
  <si>
    <t>C&amp;G OUT OF COUNTRY</t>
  </si>
  <si>
    <t>OUT OF COUNTRY</t>
  </si>
  <si>
    <t>C&amp;G BRD/NONEMP</t>
  </si>
  <si>
    <t>BRD/NONEMP</t>
  </si>
  <si>
    <t>C&amp;G OUT OF STATE</t>
  </si>
  <si>
    <t>C&amp;G IN STATE</t>
  </si>
  <si>
    <t>State Income Tax Law</t>
  </si>
  <si>
    <t>Amount subject to Federal and</t>
  </si>
  <si>
    <t>731490</t>
  </si>
  <si>
    <t>Candidate</t>
  </si>
  <si>
    <t>Prepared By</t>
  </si>
  <si>
    <r>
      <t xml:space="preserve">Complete the </t>
    </r>
    <r>
      <rPr>
        <b/>
        <u/>
        <sz val="12"/>
        <color indexed="8"/>
        <rFont val="Times New Roman"/>
        <family val="1"/>
      </rPr>
      <t>Travel Authorization</t>
    </r>
    <r>
      <rPr>
        <u/>
        <sz val="12"/>
        <color indexed="8"/>
        <rFont val="Times New Roman"/>
        <family val="1"/>
      </rPr>
      <t xml:space="preserve"> </t>
    </r>
    <r>
      <rPr>
        <b/>
        <u/>
        <sz val="12"/>
        <color indexed="8"/>
        <rFont val="Times New Roman"/>
        <family val="1"/>
      </rPr>
      <t>Form</t>
    </r>
    <r>
      <rPr>
        <sz val="12"/>
        <color indexed="8"/>
        <rFont val="Times New Roman"/>
        <family val="1"/>
      </rPr>
      <t xml:space="preserve"> prior to the start of the trip to obtain prior authorization of the trip described and any excess rates authorized.  </t>
    </r>
    <r>
      <rPr>
        <b/>
        <i/>
        <sz val="12"/>
        <color indexed="8"/>
        <rFont val="Times New Roman"/>
        <family val="1"/>
      </rPr>
      <t>It is the responsibility of the authorizing department and traveler to ensure that funds are available for the trip.  Travelers will not be reimbursed if funds are not available.</t>
    </r>
  </si>
  <si>
    <r>
      <t xml:space="preserve">Complete and submit the </t>
    </r>
    <r>
      <rPr>
        <b/>
        <u/>
        <sz val="12"/>
        <color indexed="8"/>
        <rFont val="Times New Roman"/>
        <family val="1"/>
      </rPr>
      <t>Travel Reimbursement Form</t>
    </r>
    <r>
      <rPr>
        <sz val="12"/>
        <color indexed="8"/>
        <rFont val="Times New Roman"/>
        <family val="1"/>
      </rPr>
      <t xml:space="preserve"> for the traveler promptly at the </t>
    </r>
    <r>
      <rPr>
        <u/>
        <sz val="12"/>
        <color indexed="8"/>
        <rFont val="Times New Roman"/>
        <family val="1"/>
      </rPr>
      <t>completion</t>
    </r>
    <r>
      <rPr>
        <sz val="12"/>
        <color indexed="8"/>
        <rFont val="Times New Roman"/>
        <family val="1"/>
      </rPr>
      <t xml:space="preserve"> of the trip and submit for approval and reimbursement.  The Reimbursement Checklist tab is included for your convenience.</t>
    </r>
  </si>
  <si>
    <t xml:space="preserve">(click for drop down): </t>
  </si>
  <si>
    <t>Travel From (city):</t>
  </si>
  <si>
    <t>Travel To (city):</t>
  </si>
  <si>
    <t>Description</t>
  </si>
  <si>
    <t>Meals and Lodging</t>
  </si>
  <si>
    <t>[For Travel Office use only]</t>
  </si>
  <si>
    <t>departure</t>
  </si>
  <si>
    <t>arrival time</t>
  </si>
  <si>
    <t>Request For Reimbursement Of Travel Expenses - from official University business</t>
  </si>
  <si>
    <t>NCCU Travel Authorization Form</t>
  </si>
  <si>
    <t>/day In-State</t>
  </si>
  <si>
    <t>/day Out-of-State</t>
  </si>
  <si>
    <t>Ground (Bus, Taxi, Train)</t>
  </si>
  <si>
    <t xml:space="preserve"> Payment Info (Airline name):</t>
  </si>
  <si>
    <t xml:space="preserve"> Payment Info (Hotel name):</t>
  </si>
  <si>
    <t>Date C</t>
  </si>
  <si>
    <t>Date D</t>
  </si>
  <si>
    <t>Date E</t>
  </si>
  <si>
    <t>Date F</t>
  </si>
  <si>
    <t>Date G</t>
  </si>
  <si>
    <t>Date H</t>
  </si>
  <si>
    <t>Date I</t>
  </si>
  <si>
    <r>
      <t xml:space="preserve">Meals </t>
    </r>
    <r>
      <rPr>
        <sz val="9"/>
        <rFont val="Times New Roman"/>
        <family val="1"/>
      </rPr>
      <t>(per diem)</t>
    </r>
  </si>
  <si>
    <t>Mark an (X) on all items claimed under NCCU Travel Regulations.</t>
  </si>
  <si>
    <t>Estimated Cost or
Max Allowable</t>
  </si>
  <si>
    <t>List the total cost of train transportation in the box under day 1.  It is not necessary to list train costs by day.</t>
  </si>
  <si>
    <t>Rental cars are processed through the Purchasing Department, typically via a standing PO for the dept. for the fiscal year.  Note: All employees renting a vehicle while conducting official State business are covered under the State's auto liability policy, so rental vehicle insurance is not reimbursable by the University.</t>
  </si>
  <si>
    <t>Revised (12/05/16)</t>
  </si>
  <si>
    <t>Payee's Name:</t>
  </si>
  <si>
    <t>TOTALS (Page 1)</t>
  </si>
  <si>
    <t>GRAND TOTALS</t>
  </si>
  <si>
    <t>Brkfast</t>
  </si>
  <si>
    <t>out-of-state</t>
  </si>
  <si>
    <t>Athletics</t>
  </si>
  <si>
    <t>Misc Travel
(candidate, etc.)</t>
  </si>
  <si>
    <t>Operational or blanket (1 month)</t>
  </si>
  <si>
    <t># of rooms</t>
  </si>
  <si>
    <t>(Must attach Hotel Reservations)</t>
  </si>
  <si>
    <t>(Must attach Registration Form)</t>
  </si>
  <si>
    <t>I certify that my travel is necessary and directly related to University business.  I agree that if requesting reimbursement, I will (1) sign and complete a Travel Reimbursement Request Form, and (2) present lodging, transportation and all other original receipts which are required within 30 days of my return.  If money is advanced, reimbursement form must be completed within 10 days of my return. In the event that I fail to repay the amount of the advance or complete a reimbursement form, I agree that the University may notify the Payroll Office to deduct the amount from my paycheck.</t>
  </si>
  <si>
    <t xml:space="preserve">Estimated Total Cost of Trip </t>
  </si>
  <si>
    <t>FUND</t>
  </si>
  <si>
    <t>ORGN</t>
  </si>
  <si>
    <t>Taxi, Bus, Train, Shuttle</t>
  </si>
  <si>
    <t>Student
Recruiting</t>
  </si>
  <si>
    <t>NCCU Travel Reimbursement Form</t>
  </si>
  <si>
    <t>Per Diem Rates, Effective 01/01/16</t>
  </si>
  <si>
    <t>Mileage Reimbursement Rates, Effective 12/01/16</t>
  </si>
  <si>
    <t>REGISTRATION</t>
  </si>
  <si>
    <t>TRANSPORTATION</t>
  </si>
  <si>
    <t>MEALS and LODGING</t>
  </si>
  <si>
    <t>OTHER expenses</t>
  </si>
  <si>
    <t>leave time</t>
  </si>
  <si>
    <t>MILEAGE</t>
  </si>
  <si>
    <t>MILEAGE (personal vehicle)</t>
  </si>
  <si>
    <t>$ amount</t>
  </si>
  <si>
    <t>Date B</t>
  </si>
  <si>
    <t>MEALS (per diem rates)</t>
  </si>
  <si>
    <t>DATE A</t>
  </si>
  <si>
    <t>miles</t>
  </si>
  <si>
    <t>total</t>
  </si>
  <si>
    <t>rate category</t>
  </si>
  <si>
    <t xml:space="preserve">    TOTALS (from Pg 1)</t>
  </si>
  <si>
    <t>10)</t>
  </si>
  <si>
    <t>11)</t>
  </si>
  <si>
    <t>1.</t>
  </si>
  <si>
    <r>
      <t>Mileage (</t>
    </r>
    <r>
      <rPr>
        <sz val="9"/>
        <rFont val="Times New Roman"/>
        <family val="1"/>
      </rPr>
      <t>personal vehicle)</t>
    </r>
  </si>
  <si>
    <t>employee:</t>
  </si>
  <si>
    <t>Chaperons</t>
  </si>
  <si>
    <t>Coaches</t>
  </si>
  <si>
    <t>Non-State</t>
  </si>
  <si>
    <t># of</t>
  </si>
  <si>
    <t>Students</t>
  </si>
  <si>
    <t>/day</t>
  </si>
  <si>
    <t xml:space="preserve"> Cash Advance for</t>
  </si>
  <si>
    <t>Travel From (City, State):</t>
  </si>
  <si>
    <t>Travel To (City, State):</t>
  </si>
  <si>
    <t>Travel To:</t>
  </si>
  <si>
    <t>Travel From:</t>
  </si>
  <si>
    <t>total mileage for the trip</t>
  </si>
  <si>
    <t>Rev 02/22/18</t>
  </si>
  <si>
    <t>Higher rate applies to travel ≤100 miles per trip.</t>
  </si>
  <si>
    <t>Lower rate applies to travel &gt;100 miles per trip.</t>
  </si>
  <si>
    <t xml:space="preserve">Effective 01/01/18, travel for ≤100 miles per trip is reimbursed at a rate of $0.545/mile, and travel for &gt;100 miles per trip is reimbursed at a rate of $0.330/mile.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</si>
</sst>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8" formatCode="&quot;$&quot;#,##0.00_);[Red]\(&quot;$&quot;#,##0.00\)"/>
    <numFmt numFmtId="44" formatCode="_(&quot;$&quot;* #,##0.00_);_(&quot;$&quot;* \(#,##0.00\);_(&quot;$&quot;* &quot;-&quot;??_);_(@_)"/>
    <numFmt numFmtId="43" formatCode="_(* #,##0.00_);_(* \(#,##0.00\);_(* &quot;-&quot;??_);_(@_)"/>
    <numFmt numFmtId="164" formatCode="&quot;$&quot;#,##0.00"/>
    <numFmt numFmtId="165" formatCode="0.000"/>
    <numFmt numFmtId="166" formatCode="000\-00\-0000"/>
    <numFmt numFmtId="167" formatCode="000000"/>
    <numFmt numFmtId="168" formatCode="mm/dd/yy"/>
    <numFmt numFmtId="169" formatCode="000\-000\-000"/>
    <numFmt numFmtId="170" formatCode="[$-409]h:mm\ AM/PM;@"/>
    <numFmt numFmtId="171" formatCode="00000"/>
    <numFmt numFmtId="172" formatCode="&quot;$&quot;#,##0.000_);[Red]\(&quot;$&quot;#,##0.000\)"/>
    <numFmt numFmtId="173" formatCode="#,##0.0_);[Red]\(#,##0.0\)"/>
    <numFmt numFmtId="174" formatCode="&quot;mileage at &quot;&quot;$&quot;#,##0.000&quot; /mi&quot;"/>
    <numFmt numFmtId="175" formatCode="&quot;maximum miles at &quot;&quot;$&quot;#,##0.000&quot; /mi&quot;"/>
    <numFmt numFmtId="176" formatCode="&quot;$&quot;#,##0.000&quot;/mi&quot;"/>
    <numFmt numFmtId="177" formatCode="#,##0_);[Red]\(#,##0\);&quot;-&quot;\ "/>
    <numFmt numFmtId="178" formatCode="#,##0_);[Red]\(#,##0\);&quot;&quot;\ "/>
    <numFmt numFmtId="179" formatCode="&quot;Personal vehicle, less than or equal to &quot;#,##0&quot; miles per trip&quot;"/>
    <numFmt numFmtId="181" formatCode="&quot;≤ &quot;#,##0&quot; miles/trip&quot;"/>
    <numFmt numFmtId="182" formatCode="&quot;&gt; &quot;#,##0&quot; miles/trip&quot;"/>
    <numFmt numFmtId="183" formatCode="&quot;Personal vehicle, travel less than or equal to &quot;#,##0&quot; miles per trip&quot;"/>
    <numFmt numFmtId="185" formatCode="&quot;Personal vehicle, travel greater than &quot;#,##0&quot; miles per trip&quot;"/>
  </numFmts>
  <fonts count="103" x14ac:knownFonts="1">
    <font>
      <sz val="12"/>
      <color theme="1"/>
      <name val="Calibri"/>
      <family val="2"/>
      <scheme val="minor"/>
    </font>
    <font>
      <sz val="10"/>
      <name val="Times New Roman"/>
      <family val="1"/>
    </font>
    <font>
      <b/>
      <sz val="10"/>
      <name val="Times New Roman"/>
      <family val="1"/>
    </font>
    <font>
      <b/>
      <sz val="10"/>
      <name val="Arial"/>
      <family val="2"/>
    </font>
    <font>
      <b/>
      <sz val="12"/>
      <name val="Times New Roman"/>
      <family val="1"/>
    </font>
    <font>
      <sz val="10"/>
      <name val="Arial"/>
      <family val="2"/>
    </font>
    <font>
      <b/>
      <sz val="9"/>
      <name val="Arial"/>
      <family val="2"/>
    </font>
    <font>
      <sz val="9"/>
      <name val="Arial"/>
      <family val="2"/>
    </font>
    <font>
      <b/>
      <sz val="12"/>
      <name val="Arial"/>
      <family val="2"/>
    </font>
    <font>
      <b/>
      <sz val="6"/>
      <name val="Arial"/>
      <family val="2"/>
    </font>
    <font>
      <sz val="6"/>
      <name val="Arial"/>
      <family val="2"/>
    </font>
    <font>
      <sz val="10"/>
      <name val="Arial"/>
      <family val="2"/>
    </font>
    <font>
      <b/>
      <sz val="14"/>
      <name val="Arial"/>
      <family val="2"/>
    </font>
    <font>
      <sz val="9"/>
      <color indexed="43"/>
      <name val="Arial"/>
      <family val="2"/>
    </font>
    <font>
      <b/>
      <sz val="8"/>
      <name val="Arial"/>
      <family val="2"/>
    </font>
    <font>
      <sz val="8"/>
      <name val="Arial"/>
      <family val="2"/>
    </font>
    <font>
      <sz val="8"/>
      <color indexed="81"/>
      <name val="Tahoma"/>
      <family val="2"/>
    </font>
    <font>
      <b/>
      <sz val="8"/>
      <color indexed="81"/>
      <name val="Tahoma"/>
      <family val="2"/>
    </font>
    <font>
      <sz val="8"/>
      <name val="Times New Roman"/>
      <family val="1"/>
    </font>
    <font>
      <b/>
      <i/>
      <sz val="10"/>
      <name val="Times New Roman"/>
      <family val="1"/>
    </font>
    <font>
      <sz val="12"/>
      <name val="Wingdings"/>
      <charset val="2"/>
    </font>
    <font>
      <sz val="9"/>
      <name val="Times New Roman"/>
      <family val="1"/>
    </font>
    <font>
      <sz val="14"/>
      <name val="Arial"/>
      <family val="2"/>
    </font>
    <font>
      <b/>
      <sz val="11"/>
      <name val="Arial"/>
      <family val="2"/>
    </font>
    <font>
      <b/>
      <sz val="9"/>
      <name val="Times New Roman"/>
      <family val="1"/>
    </font>
    <font>
      <sz val="12"/>
      <name val="Times New Roman"/>
      <family val="1"/>
    </font>
    <font>
      <sz val="12"/>
      <name val="Arial"/>
      <family val="2"/>
    </font>
    <font>
      <b/>
      <i/>
      <sz val="10"/>
      <name val="Arial"/>
      <family val="2"/>
    </font>
    <font>
      <sz val="12"/>
      <color indexed="8"/>
      <name val="Times New Roman"/>
      <family val="1"/>
    </font>
    <font>
      <b/>
      <i/>
      <sz val="12"/>
      <color indexed="8"/>
      <name val="Times New Roman"/>
      <family val="1"/>
    </font>
    <font>
      <sz val="9"/>
      <color indexed="81"/>
      <name val="Tahoma"/>
      <family val="2"/>
    </font>
    <font>
      <sz val="11"/>
      <color indexed="0"/>
      <name val="Times New Roman"/>
      <family val="1"/>
    </font>
    <font>
      <b/>
      <sz val="12"/>
      <color indexed="29"/>
      <name val="Times New Roman"/>
      <family val="1"/>
    </font>
    <font>
      <b/>
      <sz val="10"/>
      <color indexed="10"/>
      <name val="Times New Roman"/>
      <family val="1"/>
    </font>
    <font>
      <b/>
      <sz val="17"/>
      <name val="Arial"/>
      <family val="2"/>
    </font>
    <font>
      <sz val="7"/>
      <name val="Times New Roman"/>
      <family val="1"/>
    </font>
    <font>
      <b/>
      <sz val="8.5"/>
      <name val="Times New Roman"/>
      <family val="1"/>
    </font>
    <font>
      <u/>
      <sz val="12"/>
      <color indexed="8"/>
      <name val="Times New Roman"/>
      <family val="1"/>
    </font>
    <font>
      <sz val="10"/>
      <name val="Arial"/>
      <family val="2"/>
    </font>
    <font>
      <b/>
      <sz val="7"/>
      <name val="Arial"/>
      <family val="2"/>
    </font>
    <font>
      <b/>
      <u/>
      <sz val="12"/>
      <color indexed="8"/>
      <name val="Times New Roman"/>
      <family val="1"/>
    </font>
    <font>
      <sz val="12"/>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theme="1"/>
      <name val="Times New Roman"/>
      <family val="1"/>
    </font>
    <font>
      <sz val="10"/>
      <color theme="1"/>
      <name val="Times New Roman"/>
      <family val="1"/>
    </font>
    <font>
      <sz val="10"/>
      <color theme="1"/>
      <name val="Calibri"/>
      <family val="2"/>
      <scheme val="minor"/>
    </font>
    <font>
      <b/>
      <sz val="12"/>
      <color theme="9"/>
      <name val="Times New Roman"/>
      <family val="1"/>
    </font>
    <font>
      <sz val="12"/>
      <color theme="1"/>
      <name val="Wingdings"/>
      <charset val="2"/>
    </font>
    <font>
      <sz val="11"/>
      <color theme="1"/>
      <name val="Bernard MT Condensed"/>
      <family val="1"/>
    </font>
    <font>
      <sz val="12"/>
      <color theme="1"/>
      <name val="Garamond"/>
      <family val="1"/>
    </font>
    <font>
      <sz val="11"/>
      <color theme="1"/>
      <name val="Garamond"/>
      <family val="1"/>
    </font>
    <font>
      <sz val="14"/>
      <color theme="1"/>
      <name val="Calibri"/>
      <family val="2"/>
      <scheme val="minor"/>
    </font>
    <font>
      <sz val="9"/>
      <color theme="1"/>
      <name val="Times New Roman"/>
      <family val="1"/>
    </font>
    <font>
      <b/>
      <sz val="8"/>
      <color theme="1" tint="0.249977111117893"/>
      <name val="Arial"/>
      <family val="2"/>
    </font>
    <font>
      <b/>
      <sz val="9"/>
      <color theme="0"/>
      <name val="Times New Roman"/>
      <family val="1"/>
    </font>
    <font>
      <b/>
      <sz val="10"/>
      <color theme="0"/>
      <name val="Times New Roman"/>
      <family val="1"/>
    </font>
    <font>
      <sz val="6"/>
      <color rgb="FFA50021"/>
      <name val="Arial"/>
      <family val="2"/>
    </font>
    <font>
      <sz val="12"/>
      <name val="Calibri"/>
      <family val="2"/>
      <scheme val="minor"/>
    </font>
    <font>
      <b/>
      <sz val="9"/>
      <color theme="1" tint="0.34998626667073579"/>
      <name val="Times New Roman"/>
      <family val="1"/>
    </font>
    <font>
      <sz val="8"/>
      <color theme="1" tint="0.34998626667073579"/>
      <name val="Times New Roman"/>
      <family val="1"/>
    </font>
    <font>
      <sz val="10"/>
      <color theme="1" tint="0.34998626667073579"/>
      <name val="Arial"/>
      <family val="2"/>
    </font>
    <font>
      <b/>
      <sz val="10"/>
      <color theme="1" tint="0.34998626667073579"/>
      <name val="Times New Roman"/>
      <family val="1"/>
    </font>
    <font>
      <sz val="10"/>
      <color theme="1" tint="0.34998626667073579"/>
      <name val="Times New Roman"/>
      <family val="1"/>
    </font>
    <font>
      <sz val="8"/>
      <color theme="1"/>
      <name val="Arial"/>
      <family val="2"/>
    </font>
    <font>
      <b/>
      <sz val="8"/>
      <color theme="1"/>
      <name val="Arial"/>
      <family val="2"/>
    </font>
    <font>
      <sz val="9"/>
      <color theme="1"/>
      <name val="Arial"/>
      <family val="2"/>
    </font>
    <font>
      <b/>
      <sz val="9"/>
      <color theme="1"/>
      <name val="Arial"/>
      <family val="2"/>
    </font>
    <font>
      <b/>
      <sz val="36"/>
      <color rgb="FF0070C0"/>
      <name val="Tempus Sans ITC"/>
      <family val="5"/>
    </font>
    <font>
      <sz val="20"/>
      <color theme="1"/>
      <name val="Garamond"/>
      <family val="1"/>
    </font>
    <font>
      <sz val="7"/>
      <color theme="1" tint="0.249977111117893"/>
      <name val="Arial"/>
      <family val="2"/>
    </font>
    <font>
      <b/>
      <sz val="10"/>
      <color theme="0"/>
      <name val="Arial"/>
      <family val="2"/>
    </font>
    <font>
      <sz val="8"/>
      <color theme="1"/>
      <name val="Calibri"/>
      <family val="2"/>
      <scheme val="minor"/>
    </font>
    <font>
      <b/>
      <sz val="12"/>
      <color rgb="FFC00000"/>
      <name val="Arial"/>
      <family val="2"/>
    </font>
    <font>
      <sz val="6"/>
      <color theme="0"/>
      <name val="Arial"/>
      <family val="2"/>
    </font>
    <font>
      <b/>
      <sz val="9"/>
      <color theme="5"/>
      <name val="Times New Roman"/>
      <family val="1"/>
    </font>
    <font>
      <sz val="9"/>
      <color theme="1" tint="0.34998626667073579"/>
      <name val="Times New Roman"/>
      <family val="1"/>
    </font>
    <font>
      <sz val="12"/>
      <color theme="1" tint="0.34998626667073579"/>
      <name val="Calibri"/>
      <family val="2"/>
      <scheme val="minor"/>
    </font>
    <font>
      <b/>
      <sz val="8"/>
      <color theme="1"/>
      <name val="Calibri"/>
      <family val="2"/>
      <scheme val="minor"/>
    </font>
    <font>
      <sz val="10"/>
      <color rgb="FF000099"/>
      <name val="Arial"/>
      <family val="2"/>
    </font>
    <font>
      <sz val="10"/>
      <color theme="1" tint="0.499984740745262"/>
      <name val="Arial"/>
      <family val="2"/>
    </font>
    <font>
      <b/>
      <sz val="14"/>
      <color theme="1" tint="0.499984740745262"/>
      <name val="Arial"/>
      <family val="2"/>
    </font>
    <font>
      <sz val="8"/>
      <color theme="1" tint="0.499984740745262"/>
      <name val="Arial"/>
      <family val="2"/>
    </font>
    <font>
      <sz val="11"/>
      <name val="Arial"/>
      <family val="2"/>
    </font>
    <font>
      <b/>
      <sz val="9"/>
      <color rgb="FF000099"/>
      <name val="Times New Roman"/>
      <family val="1"/>
    </font>
    <font>
      <sz val="8"/>
      <color theme="1" tint="0.34998626667073579"/>
      <name val="Arial"/>
      <family val="2"/>
    </font>
    <font>
      <b/>
      <sz val="8"/>
      <color theme="1" tint="0.34998626667073579"/>
      <name val="Arial"/>
      <family val="2"/>
    </font>
    <font>
      <sz val="9"/>
      <color theme="0"/>
      <name val="Times New Roman"/>
      <family val="1"/>
    </font>
  </fonts>
  <fills count="49">
    <fill>
      <patternFill patternType="none"/>
    </fill>
    <fill>
      <patternFill patternType="gray125"/>
    </fill>
    <fill>
      <patternFill patternType="solid">
        <fgColor indexed="26"/>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3"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C000"/>
        <bgColor indexed="64"/>
      </patternFill>
    </fill>
    <fill>
      <patternFill patternType="solid">
        <fgColor rgb="FFA50021"/>
        <bgColor indexed="64"/>
      </patternFill>
    </fill>
    <fill>
      <patternFill patternType="solid">
        <fgColor rgb="FFC00000"/>
        <bgColor indexed="64"/>
      </patternFill>
    </fill>
    <fill>
      <patternFill patternType="solid">
        <fgColor rgb="FFFFFF99"/>
        <bgColor indexed="64"/>
      </patternFill>
    </fill>
    <fill>
      <patternFill patternType="solid">
        <fgColor rgb="FFEBF2FB"/>
        <bgColor indexed="64"/>
      </patternFill>
    </fill>
    <fill>
      <patternFill patternType="solid">
        <fgColor rgb="FFEAEAEA"/>
        <bgColor indexed="64"/>
      </patternFill>
    </fill>
    <fill>
      <patternFill patternType="solid">
        <fgColor rgb="FFD3EAF9"/>
        <bgColor indexed="64"/>
      </patternFill>
    </fill>
  </fills>
  <borders count="113">
    <border>
      <left/>
      <right/>
      <top/>
      <bottom/>
      <diagonal/>
    </border>
    <border>
      <left/>
      <right/>
      <top style="hair">
        <color indexed="64"/>
      </top>
      <bottom style="hair">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bottom style="hair">
        <color indexed="64"/>
      </bottom>
      <diagonal/>
    </border>
    <border>
      <left/>
      <right/>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right style="double">
        <color indexed="64"/>
      </right>
      <top/>
      <bottom style="hair">
        <color indexed="64"/>
      </bottom>
      <diagonal/>
    </border>
    <border>
      <left/>
      <right style="double">
        <color indexed="64"/>
      </right>
      <top style="hair">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double">
        <color indexed="64"/>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ck">
        <color indexed="64"/>
      </right>
      <top style="thin">
        <color indexed="64"/>
      </top>
      <bottom/>
      <diagonal/>
    </border>
    <border>
      <left/>
      <right style="thick">
        <color indexed="64"/>
      </right>
      <top/>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style="thin">
        <color indexed="64"/>
      </bottom>
      <diagonal/>
    </border>
    <border>
      <left style="hair">
        <color indexed="64"/>
      </left>
      <right/>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double">
        <color indexed="64"/>
      </left>
      <right/>
      <top style="double">
        <color indexed="64"/>
      </top>
      <bottom/>
      <diagonal/>
    </border>
    <border>
      <left style="double">
        <color indexed="64"/>
      </left>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double">
        <color indexed="64"/>
      </left>
      <right/>
      <top style="thin">
        <color indexed="64"/>
      </top>
      <bottom style="thin">
        <color indexed="64"/>
      </bottom>
      <diagonal/>
    </border>
    <border>
      <left/>
      <right style="thin">
        <color indexed="64"/>
      </right>
      <top style="thin">
        <color indexed="64"/>
      </top>
      <bottom style="hair">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style="double">
        <color indexed="64"/>
      </right>
      <top style="medium">
        <color indexed="64"/>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style="double">
        <color indexed="64"/>
      </left>
      <right/>
      <top style="thin">
        <color indexed="64"/>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hair">
        <color indexed="64"/>
      </right>
      <top/>
      <bottom/>
      <diagonal/>
    </border>
    <border>
      <left style="thin">
        <color indexed="64"/>
      </left>
      <right style="hair">
        <color indexed="64"/>
      </right>
      <top/>
      <bottom/>
      <diagonal/>
    </border>
    <border>
      <left style="thin">
        <color indexed="64"/>
      </left>
      <right/>
      <top style="hair">
        <color indexed="64"/>
      </top>
      <bottom/>
      <diagonal/>
    </border>
    <border>
      <left/>
      <right style="thin">
        <color indexed="64"/>
      </right>
      <top style="hair">
        <color indexed="64"/>
      </top>
      <bottom/>
      <diagonal/>
    </border>
  </borders>
  <cellStyleXfs count="51">
    <xf numFmtId="0" fontId="0" fillId="0" borderId="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4" fillId="27" borderId="0" applyNumberFormat="0" applyBorder="0" applyAlignment="0" applyProtection="0"/>
    <xf numFmtId="0" fontId="45" fillId="28" borderId="100" applyNumberFormat="0" applyAlignment="0" applyProtection="0"/>
    <xf numFmtId="0" fontId="46" fillId="29" borderId="101" applyNumberFormat="0" applyAlignment="0" applyProtection="0"/>
    <xf numFmtId="43" fontId="41" fillId="0" borderId="0" applyFont="0" applyFill="0" applyBorder="0" applyAlignment="0" applyProtection="0"/>
    <xf numFmtId="43" fontId="5" fillId="0" borderId="0" applyFont="0" applyFill="0" applyBorder="0" applyAlignment="0" applyProtection="0"/>
    <xf numFmtId="44" fontId="41"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102" applyNumberFormat="0" applyFill="0" applyAlignment="0" applyProtection="0"/>
    <xf numFmtId="0" fontId="50" fillId="0" borderId="103" applyNumberFormat="0" applyFill="0" applyAlignment="0" applyProtection="0"/>
    <xf numFmtId="0" fontId="51" fillId="0" borderId="104" applyNumberFormat="0" applyFill="0" applyAlignment="0" applyProtection="0"/>
    <xf numFmtId="0" fontId="51" fillId="0" borderId="0" applyNumberFormat="0" applyFill="0" applyBorder="0" applyAlignment="0" applyProtection="0"/>
    <xf numFmtId="0" fontId="52" fillId="31" borderId="100" applyNumberFormat="0" applyAlignment="0" applyProtection="0"/>
    <xf numFmtId="0" fontId="53" fillId="0" borderId="105" applyNumberFormat="0" applyFill="0" applyAlignment="0" applyProtection="0"/>
    <xf numFmtId="0" fontId="54" fillId="32" borderId="0" applyNumberFormat="0" applyBorder="0" applyAlignment="0" applyProtection="0"/>
    <xf numFmtId="0" fontId="11" fillId="0" borderId="0"/>
    <xf numFmtId="0" fontId="5" fillId="0" borderId="0"/>
    <xf numFmtId="0" fontId="38" fillId="0" borderId="0"/>
    <xf numFmtId="0" fontId="42" fillId="0" borderId="0"/>
    <xf numFmtId="0" fontId="42" fillId="33" borderId="106" applyNumberFormat="0" applyFont="0" applyAlignment="0" applyProtection="0"/>
    <xf numFmtId="0" fontId="55" fillId="28" borderId="107" applyNumberFormat="0" applyAlignment="0" applyProtection="0"/>
    <xf numFmtId="0" fontId="56" fillId="0" borderId="0" applyNumberFormat="0" applyFill="0" applyBorder="0" applyAlignment="0" applyProtection="0"/>
    <xf numFmtId="0" fontId="57" fillId="0" borderId="108" applyNumberFormat="0" applyFill="0" applyAlignment="0" applyProtection="0"/>
    <xf numFmtId="0" fontId="58" fillId="0" borderId="0" applyNumberFormat="0" applyFill="0" applyBorder="0" applyAlignment="0" applyProtection="0"/>
  </cellStyleXfs>
  <cellXfs count="759">
    <xf numFmtId="0" fontId="0" fillId="0" borderId="0" xfId="0"/>
    <xf numFmtId="0" fontId="0" fillId="0" borderId="0" xfId="0" applyBorder="1"/>
    <xf numFmtId="0" fontId="1" fillId="0" borderId="1" xfId="0" applyFont="1" applyBorder="1" applyAlignment="1" applyProtection="1">
      <alignment horizontal="left" vertical="top" wrapText="1"/>
      <protection hidden="1"/>
    </xf>
    <xf numFmtId="0" fontId="2" fillId="0" borderId="0" xfId="0" applyFont="1" applyBorder="1" applyAlignment="1" applyProtection="1">
      <alignment horizontal="left" vertical="center"/>
      <protection hidden="1"/>
    </xf>
    <xf numFmtId="0" fontId="3" fillId="0" borderId="0" xfId="0" applyFont="1" applyBorder="1" applyAlignment="1" applyProtection="1">
      <alignment horizontal="center"/>
      <protection hidden="1"/>
    </xf>
    <xf numFmtId="0" fontId="0" fillId="0" borderId="0" xfId="0"/>
    <xf numFmtId="0" fontId="9" fillId="0" borderId="0" xfId="0" applyFont="1" applyBorder="1" applyAlignment="1" applyProtection="1">
      <protection hidden="1"/>
    </xf>
    <xf numFmtId="0" fontId="2" fillId="0" borderId="0" xfId="0" applyFont="1" applyBorder="1" applyAlignment="1" applyProtection="1">
      <alignment vertical="center"/>
      <protection hidden="1"/>
    </xf>
    <xf numFmtId="0" fontId="2" fillId="0" borderId="8" xfId="0" applyFont="1" applyBorder="1" applyAlignment="1" applyProtection="1">
      <alignment horizontal="left" vertical="top"/>
      <protection hidden="1"/>
    </xf>
    <xf numFmtId="0" fontId="2" fillId="0" borderId="9" xfId="0" applyFont="1" applyBorder="1" applyAlignment="1" applyProtection="1">
      <alignment horizontal="left" vertical="top"/>
      <protection hidden="1"/>
    </xf>
    <xf numFmtId="0" fontId="2" fillId="0" borderId="10" xfId="0" applyFont="1" applyBorder="1" applyAlignment="1" applyProtection="1">
      <alignment horizontal="left" vertical="top"/>
      <protection hidden="1"/>
    </xf>
    <xf numFmtId="0" fontId="2" fillId="0" borderId="1" xfId="0" applyFont="1" applyBorder="1" applyAlignment="1" applyProtection="1">
      <alignment horizontal="left" vertical="top"/>
      <protection hidden="1"/>
    </xf>
    <xf numFmtId="0" fontId="2" fillId="0" borderId="7" xfId="0" applyFont="1" applyBorder="1" applyAlignment="1" applyProtection="1">
      <alignment horizontal="left" vertical="top"/>
      <protection hidden="1"/>
    </xf>
    <xf numFmtId="0" fontId="2" fillId="0" borderId="7" xfId="0" applyFont="1" applyBorder="1" applyAlignment="1" applyProtection="1">
      <alignment vertical="top"/>
      <protection hidden="1"/>
    </xf>
    <xf numFmtId="0" fontId="1" fillId="0" borderId="9" xfId="0" applyFont="1" applyBorder="1" applyAlignment="1" applyProtection="1">
      <alignment horizontal="left" vertical="top" wrapText="1"/>
      <protection hidden="1"/>
    </xf>
    <xf numFmtId="0" fontId="1" fillId="0" borderId="7" xfId="0" applyFont="1" applyFill="1" applyBorder="1" applyProtection="1">
      <protection hidden="1"/>
    </xf>
    <xf numFmtId="0" fontId="0" fillId="0" borderId="7" xfId="0" applyBorder="1"/>
    <xf numFmtId="0" fontId="0" fillId="0" borderId="4" xfId="0" applyBorder="1"/>
    <xf numFmtId="0" fontId="1" fillId="0" borderId="4" xfId="0" applyNumberFormat="1" applyFont="1" applyBorder="1" applyAlignment="1" applyProtection="1">
      <alignment horizontal="left" vertical="center" wrapText="1"/>
      <protection hidden="1"/>
    </xf>
    <xf numFmtId="0" fontId="1" fillId="0" borderId="4" xfId="0" applyFont="1" applyBorder="1" applyAlignment="1" applyProtection="1">
      <alignment horizontal="center"/>
      <protection hidden="1"/>
    </xf>
    <xf numFmtId="0" fontId="59" fillId="0" borderId="9" xfId="0" applyFont="1" applyBorder="1" applyProtection="1">
      <protection hidden="1"/>
    </xf>
    <xf numFmtId="0" fontId="1" fillId="0" borderId="12" xfId="0" applyFont="1" applyBorder="1" applyAlignment="1" applyProtection="1">
      <alignment horizontal="center"/>
      <protection hidden="1"/>
    </xf>
    <xf numFmtId="0" fontId="59" fillId="0" borderId="1" xfId="0" applyFont="1" applyBorder="1" applyProtection="1">
      <protection hidden="1"/>
    </xf>
    <xf numFmtId="0" fontId="1" fillId="0" borderId="13" xfId="0" applyFont="1" applyBorder="1" applyAlignment="1" applyProtection="1">
      <alignment horizontal="center"/>
      <protection hidden="1"/>
    </xf>
    <xf numFmtId="0" fontId="59" fillId="0" borderId="0" xfId="0" applyFont="1" applyBorder="1" applyProtection="1">
      <protection hidden="1"/>
    </xf>
    <xf numFmtId="0" fontId="25" fillId="0" borderId="9" xfId="0" applyFont="1" applyFill="1" applyBorder="1" applyAlignment="1" applyProtection="1">
      <alignment horizontal="center"/>
      <protection hidden="1"/>
    </xf>
    <xf numFmtId="0" fontId="25" fillId="0" borderId="9" xfId="0" applyFont="1" applyBorder="1" applyAlignment="1" applyProtection="1">
      <alignment horizontal="center"/>
      <protection hidden="1"/>
    </xf>
    <xf numFmtId="0" fontId="25" fillId="0" borderId="1" xfId="0" applyFont="1" applyFill="1" applyBorder="1" applyAlignment="1" applyProtection="1">
      <alignment horizontal="center"/>
      <protection hidden="1"/>
    </xf>
    <xf numFmtId="0" fontId="25" fillId="0" borderId="1" xfId="0" applyFont="1" applyBorder="1" applyAlignment="1" applyProtection="1">
      <alignment horizontal="center"/>
      <protection hidden="1"/>
    </xf>
    <xf numFmtId="0" fontId="25" fillId="0" borderId="0" xfId="0" applyFont="1" applyFill="1" applyBorder="1" applyAlignment="1" applyProtection="1">
      <alignment horizontal="center"/>
      <protection hidden="1"/>
    </xf>
    <xf numFmtId="0" fontId="25" fillId="0" borderId="0"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26" fillId="0" borderId="0" xfId="0" applyFont="1" applyBorder="1" applyProtection="1">
      <protection hidden="1"/>
    </xf>
    <xf numFmtId="164" fontId="25" fillId="0" borderId="14" xfId="0" applyNumberFormat="1" applyFont="1" applyBorder="1" applyAlignment="1" applyProtection="1">
      <alignment horizontal="center"/>
      <protection hidden="1"/>
    </xf>
    <xf numFmtId="164" fontId="25" fillId="0" borderId="14" xfId="0" applyNumberFormat="1" applyFont="1" applyBorder="1" applyAlignment="1" applyProtection="1">
      <protection hidden="1"/>
    </xf>
    <xf numFmtId="0" fontId="25" fillId="0" borderId="15" xfId="0" applyFont="1" applyBorder="1" applyAlignment="1" applyProtection="1">
      <protection hidden="1"/>
    </xf>
    <xf numFmtId="164" fontId="25" fillId="0" borderId="1" xfId="0" applyNumberFormat="1" applyFont="1" applyBorder="1" applyAlignment="1" applyProtection="1">
      <alignment horizontal="center"/>
      <protection hidden="1"/>
    </xf>
    <xf numFmtId="164" fontId="25" fillId="0" borderId="1" xfId="0" applyNumberFormat="1" applyFont="1" applyBorder="1" applyAlignment="1" applyProtection="1">
      <protection hidden="1"/>
    </xf>
    <xf numFmtId="0" fontId="25" fillId="0" borderId="13" xfId="0" applyFont="1" applyBorder="1" applyAlignment="1" applyProtection="1">
      <protection hidden="1"/>
    </xf>
    <xf numFmtId="164" fontId="25" fillId="0" borderId="0" xfId="0" applyNumberFormat="1" applyFont="1" applyBorder="1" applyAlignment="1" applyProtection="1">
      <alignment horizontal="center"/>
      <protection hidden="1"/>
    </xf>
    <xf numFmtId="164" fontId="25" fillId="0" borderId="0" xfId="0" applyNumberFormat="1" applyFont="1" applyBorder="1" applyAlignment="1" applyProtection="1">
      <protection hidden="1"/>
    </xf>
    <xf numFmtId="0" fontId="25" fillId="0" borderId="4" xfId="0" applyFont="1" applyBorder="1" applyAlignment="1" applyProtection="1">
      <protection hidden="1"/>
    </xf>
    <xf numFmtId="0" fontId="2" fillId="0" borderId="16" xfId="0" applyFont="1" applyBorder="1" applyAlignment="1" applyProtection="1">
      <alignment horizontal="left" vertical="top"/>
      <protection hidden="1"/>
    </xf>
    <xf numFmtId="0" fontId="2" fillId="0" borderId="17" xfId="0" applyFont="1" applyBorder="1" applyAlignment="1" applyProtection="1">
      <alignment horizontal="left" vertical="top"/>
      <protection hidden="1"/>
    </xf>
    <xf numFmtId="0" fontId="1" fillId="0" borderId="18" xfId="0" applyFont="1" applyBorder="1" applyAlignment="1" applyProtection="1">
      <alignment horizontal="left" vertical="top" wrapText="1"/>
      <protection hidden="1"/>
    </xf>
    <xf numFmtId="0" fontId="11" fillId="35" borderId="0" xfId="42" applyFill="1" applyProtection="1"/>
    <xf numFmtId="0" fontId="7" fillId="35" borderId="0" xfId="42" applyFont="1" applyFill="1" applyAlignment="1" applyProtection="1">
      <alignment horizontal="center"/>
    </xf>
    <xf numFmtId="0" fontId="1" fillId="0" borderId="0" xfId="42" applyFont="1" applyBorder="1" applyProtection="1"/>
    <xf numFmtId="0" fontId="1" fillId="0" borderId="0" xfId="42" applyFont="1" applyBorder="1" applyAlignment="1" applyProtection="1">
      <alignment horizontal="right"/>
    </xf>
    <xf numFmtId="0" fontId="15" fillId="35" borderId="0" xfId="42" applyFont="1" applyFill="1" applyProtection="1"/>
    <xf numFmtId="0" fontId="1" fillId="0" borderId="19" xfId="42" applyFont="1" applyBorder="1" applyAlignment="1" applyProtection="1"/>
    <xf numFmtId="0" fontId="13" fillId="35" borderId="0" xfId="42" applyFont="1" applyFill="1" applyProtection="1"/>
    <xf numFmtId="0" fontId="0" fillId="0" borderId="0" xfId="0" applyProtection="1"/>
    <xf numFmtId="0" fontId="7" fillId="35" borderId="0" xfId="42" applyFont="1" applyFill="1" applyBorder="1" applyProtection="1"/>
    <xf numFmtId="0" fontId="18" fillId="0" borderId="20" xfId="42" applyFont="1" applyBorder="1" applyAlignment="1" applyProtection="1"/>
    <xf numFmtId="0" fontId="18" fillId="0" borderId="21" xfId="42" applyFont="1" applyBorder="1" applyAlignment="1" applyProtection="1"/>
    <xf numFmtId="0" fontId="24" fillId="35" borderId="0" xfId="42" applyFont="1" applyFill="1" applyBorder="1" applyAlignment="1" applyProtection="1"/>
    <xf numFmtId="0" fontId="18" fillId="0" borderId="19" xfId="42" applyFont="1" applyFill="1" applyBorder="1" applyAlignment="1" applyProtection="1"/>
    <xf numFmtId="0" fontId="59" fillId="0" borderId="0" xfId="0" applyFont="1" applyBorder="1" applyAlignment="1" applyProtection="1">
      <alignment wrapText="1"/>
    </xf>
    <xf numFmtId="0" fontId="59" fillId="0" borderId="11" xfId="0" applyFont="1" applyBorder="1" applyAlignment="1" applyProtection="1">
      <alignment wrapText="1"/>
    </xf>
    <xf numFmtId="0" fontId="59" fillId="0" borderId="20" xfId="0" applyFont="1" applyBorder="1" applyAlignment="1" applyProtection="1">
      <alignment wrapText="1"/>
    </xf>
    <xf numFmtId="0" fontId="24" fillId="0" borderId="0" xfId="42" applyFont="1" applyBorder="1" applyProtection="1"/>
    <xf numFmtId="0" fontId="21" fillId="0" borderId="0" xfId="42" applyFont="1" applyBorder="1" applyAlignment="1" applyProtection="1"/>
    <xf numFmtId="0" fontId="5" fillId="0" borderId="22" xfId="42" applyFont="1" applyFill="1" applyBorder="1" applyAlignment="1" applyProtection="1">
      <alignment horizontal="center" vertical="center" wrapText="1"/>
    </xf>
    <xf numFmtId="0" fontId="27" fillId="0" borderId="19" xfId="42" applyFont="1" applyFill="1" applyBorder="1" applyAlignment="1" applyProtection="1">
      <alignment vertical="center" wrapText="1"/>
    </xf>
    <xf numFmtId="0" fontId="1" fillId="0" borderId="0" xfId="42" applyFont="1" applyBorder="1" applyAlignment="1" applyProtection="1">
      <alignment vertical="center" wrapText="1"/>
    </xf>
    <xf numFmtId="0" fontId="1" fillId="35" borderId="7" xfId="42" applyFont="1" applyFill="1" applyBorder="1" applyAlignment="1" applyProtection="1">
      <alignment horizontal="right"/>
    </xf>
    <xf numFmtId="0" fontId="27" fillId="0" borderId="22" xfId="42" applyFont="1" applyFill="1" applyBorder="1" applyAlignment="1" applyProtection="1">
      <alignment vertical="center" wrapText="1"/>
    </xf>
    <xf numFmtId="0" fontId="1" fillId="0" borderId="7" xfId="42" applyFont="1" applyBorder="1" applyAlignment="1" applyProtection="1">
      <alignment vertical="center" wrapText="1"/>
    </xf>
    <xf numFmtId="0" fontId="1" fillId="35" borderId="22" xfId="42" applyFont="1" applyFill="1" applyBorder="1" applyAlignment="1" applyProtection="1">
      <alignment horizontal="right"/>
    </xf>
    <xf numFmtId="0" fontId="60" fillId="35" borderId="19" xfId="0" applyFont="1" applyFill="1" applyBorder="1" applyAlignment="1" applyProtection="1"/>
    <xf numFmtId="0" fontId="21" fillId="0" borderId="0" xfId="42" applyFont="1" applyBorder="1" applyAlignment="1" applyProtection="1">
      <alignment horizontal="right"/>
    </xf>
    <xf numFmtId="0" fontId="60" fillId="0" borderId="19" xfId="0" applyFont="1" applyBorder="1" applyAlignment="1" applyProtection="1"/>
    <xf numFmtId="0" fontId="61" fillId="0" borderId="0" xfId="0" applyFont="1" applyBorder="1" applyProtection="1"/>
    <xf numFmtId="0" fontId="18" fillId="0" borderId="0" xfId="42" applyFont="1" applyBorder="1" applyAlignment="1" applyProtection="1"/>
    <xf numFmtId="0" fontId="21" fillId="0" borderId="0" xfId="42" applyFont="1" applyFill="1" applyBorder="1" applyAlignment="1" applyProtection="1"/>
    <xf numFmtId="0" fontId="1" fillId="35" borderId="22" xfId="42" applyFont="1" applyFill="1" applyBorder="1" applyAlignment="1" applyProtection="1"/>
    <xf numFmtId="0" fontId="1" fillId="0" borderId="7" xfId="42" applyFont="1" applyFill="1" applyBorder="1" applyAlignment="1" applyProtection="1"/>
    <xf numFmtId="0" fontId="1" fillId="0" borderId="0" xfId="42" applyFont="1" applyFill="1" applyBorder="1" applyAlignment="1" applyProtection="1"/>
    <xf numFmtId="0" fontId="2" fillId="35" borderId="0" xfId="42" applyFont="1" applyFill="1" applyBorder="1" applyAlignment="1" applyProtection="1"/>
    <xf numFmtId="0" fontId="24" fillId="0" borderId="0" xfId="42" applyFont="1" applyBorder="1" applyAlignment="1" applyProtection="1"/>
    <xf numFmtId="0" fontId="2" fillId="0" borderId="0" xfId="42" applyFont="1" applyBorder="1" applyAlignment="1" applyProtection="1"/>
    <xf numFmtId="0" fontId="2" fillId="0" borderId="19" xfId="42" applyFont="1" applyBorder="1" applyAlignment="1" applyProtection="1">
      <alignment horizontal="left"/>
    </xf>
    <xf numFmtId="0" fontId="2" fillId="0" borderId="0" xfId="42" applyFont="1" applyBorder="1" applyAlignment="1" applyProtection="1">
      <alignment horizontal="left"/>
    </xf>
    <xf numFmtId="0" fontId="61" fillId="0" borderId="7" xfId="0" applyFont="1" applyBorder="1" applyProtection="1"/>
    <xf numFmtId="0" fontId="21" fillId="0" borderId="19" xfId="42" applyFont="1" applyBorder="1" applyAlignment="1" applyProtection="1"/>
    <xf numFmtId="0" fontId="0" fillId="0" borderId="7" xfId="0" applyBorder="1" applyProtection="1"/>
    <xf numFmtId="0" fontId="0" fillId="0" borderId="0" xfId="0" applyBorder="1" applyProtection="1"/>
    <xf numFmtId="44" fontId="2" fillId="0" borderId="22" xfId="31" applyFont="1" applyBorder="1" applyAlignment="1" applyProtection="1">
      <alignment horizontal="right"/>
    </xf>
    <xf numFmtId="0" fontId="7" fillId="0" borderId="23" xfId="42" applyFont="1" applyBorder="1" applyAlignment="1" applyProtection="1"/>
    <xf numFmtId="0" fontId="7" fillId="0" borderId="5" xfId="42" applyFont="1" applyBorder="1" applyAlignment="1" applyProtection="1"/>
    <xf numFmtId="0" fontId="7" fillId="0" borderId="24" xfId="42" applyFont="1" applyBorder="1" applyAlignment="1" applyProtection="1"/>
    <xf numFmtId="0" fontId="7" fillId="0" borderId="25" xfId="42" applyFont="1" applyBorder="1" applyAlignment="1" applyProtection="1"/>
    <xf numFmtId="0" fontId="14" fillId="35" borderId="0" xfId="42" applyFont="1" applyFill="1" applyBorder="1" applyAlignment="1" applyProtection="1"/>
    <xf numFmtId="0" fontId="15" fillId="0" borderId="0" xfId="42" applyFont="1" applyProtection="1"/>
    <xf numFmtId="0" fontId="24" fillId="0" borderId="0" xfId="42" applyFont="1" applyFill="1" applyBorder="1" applyAlignment="1" applyProtection="1"/>
    <xf numFmtId="0" fontId="1" fillId="0" borderId="9" xfId="42" applyFont="1" applyBorder="1" applyAlignment="1" applyProtection="1"/>
    <xf numFmtId="0" fontId="1" fillId="0" borderId="9" xfId="42" applyFont="1" applyBorder="1" applyAlignment="1" applyProtection="1">
      <alignment horizontal="right"/>
    </xf>
    <xf numFmtId="0" fontId="25" fillId="2" borderId="0" xfId="42" applyFont="1" applyFill="1" applyBorder="1" applyAlignment="1" applyProtection="1">
      <alignment horizontal="center" vertical="center"/>
      <protection locked="0"/>
    </xf>
    <xf numFmtId="0" fontId="62" fillId="0" borderId="7" xfId="0" applyFont="1" applyBorder="1" applyAlignment="1">
      <alignment vertical="center"/>
    </xf>
    <xf numFmtId="0" fontId="62" fillId="0" borderId="0" xfId="0" applyFont="1" applyBorder="1" applyAlignment="1">
      <alignment vertical="center"/>
    </xf>
    <xf numFmtId="0" fontId="59" fillId="0" borderId="4" xfId="0" applyFont="1" applyBorder="1" applyAlignment="1">
      <alignment vertical="top" wrapText="1"/>
    </xf>
    <xf numFmtId="0" fontId="63" fillId="0" borderId="7" xfId="0" applyFont="1" applyBorder="1" applyAlignment="1">
      <alignment horizontal="right" vertical="top"/>
    </xf>
    <xf numFmtId="0" fontId="63" fillId="0" borderId="7" xfId="0" applyFont="1" applyBorder="1" applyAlignment="1">
      <alignment horizontal="center" vertical="top"/>
    </xf>
    <xf numFmtId="0" fontId="63" fillId="0" borderId="0" xfId="0" applyFont="1" applyBorder="1" applyAlignment="1">
      <alignment horizontal="center" vertical="top"/>
    </xf>
    <xf numFmtId="0" fontId="0" fillId="0" borderId="23" xfId="0" applyBorder="1"/>
    <xf numFmtId="0" fontId="8" fillId="0" borderId="0" xfId="0" applyFont="1" applyBorder="1" applyAlignment="1" applyProtection="1">
      <alignment horizontal="center" wrapText="1"/>
      <protection hidden="1"/>
    </xf>
    <xf numFmtId="0" fontId="26" fillId="0" borderId="0" xfId="0" applyFont="1" applyBorder="1" applyAlignment="1" applyProtection="1">
      <alignment wrapText="1"/>
      <protection hidden="1"/>
    </xf>
    <xf numFmtId="0" fontId="0" fillId="0" borderId="5" xfId="0" applyBorder="1"/>
    <xf numFmtId="0" fontId="0" fillId="0" borderId="6" xfId="0" applyBorder="1"/>
    <xf numFmtId="0" fontId="63" fillId="0" borderId="23" xfId="0" applyFont="1" applyBorder="1" applyAlignment="1">
      <alignment horizontal="right" vertical="top"/>
    </xf>
    <xf numFmtId="0" fontId="0" fillId="0" borderId="0" xfId="0" applyAlignment="1">
      <alignment horizontal="center" vertical="center"/>
    </xf>
    <xf numFmtId="0" fontId="31" fillId="0" borderId="0" xfId="0" applyFont="1" applyFill="1" applyBorder="1" applyAlignment="1">
      <alignment horizontal="center" vertical="center"/>
    </xf>
    <xf numFmtId="14" fontId="31" fillId="0" borderId="0" xfId="0" applyNumberFormat="1" applyFont="1" applyFill="1" applyBorder="1" applyAlignment="1">
      <alignment horizontal="center" vertical="center"/>
    </xf>
    <xf numFmtId="44" fontId="25" fillId="36" borderId="26" xfId="30" applyFont="1" applyFill="1" applyBorder="1" applyAlignment="1" applyProtection="1">
      <alignment horizontal="center" vertical="center"/>
      <protection locked="0"/>
    </xf>
    <xf numFmtId="0" fontId="25" fillId="36" borderId="26" xfId="0" applyFont="1" applyFill="1" applyBorder="1" applyAlignment="1" applyProtection="1">
      <alignment horizontal="center" vertical="center"/>
      <protection locked="0"/>
    </xf>
    <xf numFmtId="49" fontId="25" fillId="36" borderId="27" xfId="0" applyNumberFormat="1" applyFont="1" applyFill="1" applyBorder="1" applyAlignment="1" applyProtection="1">
      <alignment horizontal="center" vertical="center"/>
      <protection locked="0"/>
    </xf>
    <xf numFmtId="49" fontId="25" fillId="36" borderId="28" xfId="0" applyNumberFormat="1" applyFont="1" applyFill="1" applyBorder="1" applyAlignment="1" applyProtection="1">
      <alignment horizontal="center" vertical="center"/>
      <protection locked="0"/>
    </xf>
    <xf numFmtId="44" fontId="25" fillId="36" borderId="29" xfId="30" applyFont="1" applyFill="1" applyBorder="1" applyAlignment="1" applyProtection="1">
      <alignment horizontal="center" vertical="center"/>
      <protection locked="0"/>
    </xf>
    <xf numFmtId="0" fontId="25" fillId="36" borderId="29" xfId="0" applyFont="1" applyFill="1" applyBorder="1" applyAlignment="1" applyProtection="1">
      <alignment horizontal="center" vertical="center"/>
      <protection locked="0"/>
    </xf>
    <xf numFmtId="49" fontId="25" fillId="36" borderId="30" xfId="0" applyNumberFormat="1" applyFont="1" applyFill="1" applyBorder="1" applyAlignment="1" applyProtection="1">
      <alignment horizontal="center" vertical="center"/>
      <protection locked="0"/>
    </xf>
    <xf numFmtId="44" fontId="25" fillId="36" borderId="31" xfId="30" applyFont="1" applyFill="1" applyBorder="1" applyAlignment="1" applyProtection="1">
      <alignment horizontal="center" vertical="center"/>
      <protection locked="0"/>
    </xf>
    <xf numFmtId="0" fontId="25" fillId="36" borderId="31" xfId="0" applyFont="1" applyFill="1" applyBorder="1" applyAlignment="1" applyProtection="1">
      <alignment horizontal="center" vertical="center"/>
      <protection locked="0"/>
    </xf>
    <xf numFmtId="14" fontId="4" fillId="37" borderId="32" xfId="28" applyNumberFormat="1" applyFont="1" applyFill="1" applyBorder="1" applyAlignment="1">
      <alignment horizontal="center" vertical="center" wrapText="1"/>
    </xf>
    <xf numFmtId="49" fontId="4" fillId="37" borderId="33" xfId="28" applyNumberFormat="1" applyFont="1" applyFill="1" applyBorder="1" applyAlignment="1">
      <alignment horizontal="center" vertical="center" wrapText="1"/>
    </xf>
    <xf numFmtId="0" fontId="4" fillId="37" borderId="33" xfId="28" applyNumberFormat="1" applyFont="1" applyFill="1" applyBorder="1" applyAlignment="1">
      <alignment horizontal="center" vertical="center" wrapText="1"/>
    </xf>
    <xf numFmtId="0" fontId="0" fillId="35" borderId="0" xfId="0" applyFill="1" applyProtection="1"/>
    <xf numFmtId="0" fontId="0" fillId="35" borderId="34" xfId="0" applyFill="1" applyBorder="1"/>
    <xf numFmtId="0" fontId="0" fillId="35" borderId="35" xfId="0" applyFill="1" applyBorder="1"/>
    <xf numFmtId="0" fontId="0" fillId="35" borderId="36" xfId="0" applyFill="1" applyBorder="1"/>
    <xf numFmtId="0" fontId="0" fillId="35" borderId="37" xfId="0" applyFill="1" applyBorder="1"/>
    <xf numFmtId="0" fontId="0" fillId="35" borderId="0" xfId="0" applyFill="1" applyBorder="1"/>
    <xf numFmtId="0" fontId="0" fillId="35" borderId="38" xfId="0" applyFill="1" applyBorder="1"/>
    <xf numFmtId="0" fontId="0" fillId="35" borderId="0" xfId="0" applyFont="1" applyFill="1" applyBorder="1"/>
    <xf numFmtId="0" fontId="0" fillId="35" borderId="38" xfId="0" applyFont="1" applyFill="1" applyBorder="1"/>
    <xf numFmtId="0" fontId="64" fillId="35" borderId="0" xfId="0" applyFont="1" applyFill="1" applyBorder="1"/>
    <xf numFmtId="0" fontId="0" fillId="35" borderId="39" xfId="0" applyFill="1" applyBorder="1"/>
    <xf numFmtId="0" fontId="0" fillId="35" borderId="40" xfId="0" applyFill="1" applyBorder="1"/>
    <xf numFmtId="0" fontId="0" fillId="35" borderId="41" xfId="0" applyFill="1" applyBorder="1"/>
    <xf numFmtId="0" fontId="0" fillId="35" borderId="42" xfId="0" applyFill="1" applyBorder="1"/>
    <xf numFmtId="0" fontId="65" fillId="35" borderId="37" xfId="0" applyFont="1" applyFill="1" applyBorder="1"/>
    <xf numFmtId="0" fontId="65" fillId="35" borderId="0" xfId="0" applyFont="1" applyFill="1" applyBorder="1"/>
    <xf numFmtId="0" fontId="65" fillId="35" borderId="38" xfId="0" applyFont="1" applyFill="1" applyBorder="1"/>
    <xf numFmtId="0" fontId="66" fillId="35" borderId="0" xfId="0" applyFont="1" applyFill="1" applyBorder="1"/>
    <xf numFmtId="0" fontId="0" fillId="38" borderId="0" xfId="0" applyFill="1"/>
    <xf numFmtId="0" fontId="0" fillId="38" borderId="0" xfId="0" applyFont="1" applyFill="1"/>
    <xf numFmtId="0" fontId="0" fillId="35" borderId="21" xfId="0" applyFill="1" applyBorder="1"/>
    <xf numFmtId="0" fontId="0" fillId="35" borderId="20" xfId="0" applyFill="1" applyBorder="1"/>
    <xf numFmtId="0" fontId="0" fillId="35" borderId="43" xfId="0" applyFill="1" applyBorder="1"/>
    <xf numFmtId="0" fontId="0" fillId="35" borderId="22" xfId="0" applyFill="1" applyBorder="1"/>
    <xf numFmtId="0" fontId="0" fillId="35" borderId="44" xfId="0" applyFill="1" applyBorder="1"/>
    <xf numFmtId="0" fontId="0" fillId="35" borderId="44" xfId="0" applyFont="1" applyFill="1" applyBorder="1"/>
    <xf numFmtId="0" fontId="0" fillId="35" borderId="45" xfId="0" applyFill="1" applyBorder="1"/>
    <xf numFmtId="0" fontId="0" fillId="35" borderId="46" xfId="0" applyFill="1" applyBorder="1"/>
    <xf numFmtId="0" fontId="0" fillId="35" borderId="47" xfId="0" applyFill="1" applyBorder="1"/>
    <xf numFmtId="0" fontId="67" fillId="35" borderId="0" xfId="0" applyFont="1" applyFill="1" applyBorder="1"/>
    <xf numFmtId="0" fontId="0" fillId="39" borderId="0" xfId="0" applyFill="1" applyAlignment="1">
      <alignment horizontal="center" vertical="center"/>
    </xf>
    <xf numFmtId="0" fontId="36" fillId="0" borderId="0" xfId="42" applyFont="1" applyBorder="1" applyAlignment="1" applyProtection="1"/>
    <xf numFmtId="0" fontId="18" fillId="0" borderId="0" xfId="42" applyFont="1" applyBorder="1" applyAlignment="1" applyProtection="1">
      <alignment horizontal="center" vertical="top"/>
    </xf>
    <xf numFmtId="0" fontId="68" fillId="0" borderId="0" xfId="0" applyFont="1" applyBorder="1" applyAlignment="1" applyProtection="1">
      <alignment horizontal="left"/>
    </xf>
    <xf numFmtId="0" fontId="5" fillId="0" borderId="0" xfId="43" applyBorder="1"/>
    <xf numFmtId="49" fontId="5" fillId="0" borderId="0" xfId="43" applyNumberFormat="1" applyBorder="1" applyAlignment="1"/>
    <xf numFmtId="0" fontId="15" fillId="0" borderId="0" xfId="43" applyFont="1" applyBorder="1"/>
    <xf numFmtId="0" fontId="15" fillId="0" borderId="0" xfId="43" applyFont="1" applyBorder="1" applyAlignment="1">
      <alignment horizontal="center"/>
    </xf>
    <xf numFmtId="0" fontId="15" fillId="0" borderId="0" xfId="43" applyFont="1" applyBorder="1" applyAlignment="1">
      <alignment horizontal="centerContinuous"/>
    </xf>
    <xf numFmtId="49" fontId="15" fillId="0" borderId="0" xfId="43" applyNumberFormat="1" applyFont="1" applyBorder="1" applyAlignment="1"/>
    <xf numFmtId="0" fontId="5" fillId="0" borderId="0" xfId="43" applyBorder="1" applyAlignment="1">
      <alignment horizontal="centerContinuous"/>
    </xf>
    <xf numFmtId="49" fontId="5" fillId="0" borderId="42" xfId="43" applyNumberFormat="1" applyBorder="1" applyAlignment="1"/>
    <xf numFmtId="0" fontId="5" fillId="0" borderId="40" xfId="43" applyBorder="1"/>
    <xf numFmtId="49" fontId="5" fillId="0" borderId="38" xfId="43" applyNumberFormat="1" applyBorder="1" applyAlignment="1"/>
    <xf numFmtId="0" fontId="5" fillId="0" borderId="37" xfId="43" applyBorder="1"/>
    <xf numFmtId="0" fontId="14" fillId="0" borderId="0" xfId="43" applyFont="1" applyBorder="1"/>
    <xf numFmtId="0" fontId="14" fillId="0" borderId="0" xfId="43" applyFont="1" applyFill="1" applyBorder="1" applyProtection="1"/>
    <xf numFmtId="0" fontId="6" fillId="0" borderId="0" xfId="43" applyFont="1" applyBorder="1"/>
    <xf numFmtId="0" fontId="8" fillId="0" borderId="0" xfId="43" applyFont="1" applyBorder="1" applyAlignment="1">
      <alignment horizontal="centerContinuous"/>
    </xf>
    <xf numFmtId="0" fontId="23" fillId="0" borderId="0" xfId="43" applyFont="1" applyBorder="1" applyAlignment="1">
      <alignment horizontal="centerContinuous"/>
    </xf>
    <xf numFmtId="49" fontId="5" fillId="0" borderId="36" xfId="43" applyNumberFormat="1" applyBorder="1" applyAlignment="1"/>
    <xf numFmtId="0" fontId="5" fillId="0" borderId="34" xfId="43" applyBorder="1"/>
    <xf numFmtId="0" fontId="12" fillId="0" borderId="0" xfId="43" applyFont="1" applyBorder="1" applyAlignment="1">
      <alignment horizontal="centerContinuous"/>
    </xf>
    <xf numFmtId="49" fontId="12" fillId="0" borderId="0" xfId="43" applyNumberFormat="1" applyFont="1" applyBorder="1" applyAlignment="1"/>
    <xf numFmtId="0" fontId="5" fillId="0" borderId="48" xfId="43" applyBorder="1"/>
    <xf numFmtId="0" fontId="5" fillId="0" borderId="49" xfId="43" applyFont="1" applyFill="1" applyBorder="1" applyProtection="1"/>
    <xf numFmtId="0" fontId="5" fillId="0" borderId="49" xfId="43" applyBorder="1"/>
    <xf numFmtId="0" fontId="5" fillId="0" borderId="49" xfId="43" applyFont="1" applyBorder="1"/>
    <xf numFmtId="0" fontId="5" fillId="0" borderId="50" xfId="43" applyFont="1" applyBorder="1" applyProtection="1"/>
    <xf numFmtId="0" fontId="5" fillId="0" borderId="0" xfId="43" applyProtection="1"/>
    <xf numFmtId="0" fontId="15" fillId="0" borderId="0" xfId="43" applyFont="1" applyProtection="1"/>
    <xf numFmtId="0" fontId="5" fillId="0" borderId="0" xfId="43" applyBorder="1" applyProtection="1"/>
    <xf numFmtId="0" fontId="5" fillId="0" borderId="39" xfId="43" applyBorder="1" applyProtection="1"/>
    <xf numFmtId="0" fontId="5" fillId="0" borderId="52" xfId="43" applyBorder="1" applyProtection="1"/>
    <xf numFmtId="0" fontId="1" fillId="0" borderId="7" xfId="42" applyFont="1" applyBorder="1" applyAlignment="1" applyProtection="1"/>
    <xf numFmtId="0" fontId="5" fillId="0" borderId="53" xfId="43" applyBorder="1"/>
    <xf numFmtId="49" fontId="5" fillId="0" borderId="54" xfId="43" applyNumberFormat="1" applyBorder="1" applyAlignment="1"/>
    <xf numFmtId="0" fontId="5" fillId="0" borderId="55" xfId="43" applyBorder="1"/>
    <xf numFmtId="49" fontId="5" fillId="0" borderId="56" xfId="43" applyNumberFormat="1" applyBorder="1" applyAlignment="1"/>
    <xf numFmtId="0" fontId="5" fillId="0" borderId="20" xfId="43" applyBorder="1" applyProtection="1"/>
    <xf numFmtId="0" fontId="5" fillId="0" borderId="0" xfId="43" applyFill="1" applyBorder="1" applyProtection="1"/>
    <xf numFmtId="0" fontId="15" fillId="41" borderId="31" xfId="43" applyFont="1" applyFill="1" applyBorder="1" applyProtection="1"/>
    <xf numFmtId="0" fontId="15" fillId="41" borderId="52" xfId="43" applyFont="1" applyFill="1" applyBorder="1" applyAlignment="1" applyProtection="1">
      <alignment horizontal="centerContinuous"/>
    </xf>
    <xf numFmtId="0" fontId="15" fillId="41" borderId="51" xfId="43" applyFont="1" applyFill="1" applyBorder="1" applyAlignment="1" applyProtection="1">
      <alignment horizontal="centerContinuous"/>
    </xf>
    <xf numFmtId="0" fontId="14" fillId="41" borderId="57" xfId="43" applyFont="1" applyFill="1" applyBorder="1" applyAlignment="1" applyProtection="1">
      <alignment horizontal="centerContinuous"/>
    </xf>
    <xf numFmtId="0" fontId="14" fillId="41" borderId="58" xfId="43" applyFont="1" applyFill="1" applyBorder="1" applyProtection="1"/>
    <xf numFmtId="0" fontId="14" fillId="41" borderId="31" xfId="43" applyFont="1" applyFill="1" applyBorder="1" applyProtection="1"/>
    <xf numFmtId="0" fontId="14" fillId="41" borderId="26" xfId="43" applyFont="1" applyFill="1" applyBorder="1" applyProtection="1"/>
    <xf numFmtId="0" fontId="14" fillId="41" borderId="58" xfId="43" applyFont="1" applyFill="1" applyBorder="1" applyAlignment="1" applyProtection="1">
      <alignment horizontal="center"/>
    </xf>
    <xf numFmtId="0" fontId="15" fillId="0" borderId="39" xfId="43" applyFont="1" applyBorder="1" applyAlignment="1" applyProtection="1"/>
    <xf numFmtId="0" fontId="15" fillId="0" borderId="52" xfId="43" applyFont="1" applyBorder="1" applyAlignment="1" applyProtection="1"/>
    <xf numFmtId="0" fontId="14" fillId="41" borderId="52" xfId="43" applyFont="1" applyFill="1" applyBorder="1" applyAlignment="1" applyProtection="1">
      <alignment horizontal="center"/>
    </xf>
    <xf numFmtId="0" fontId="14" fillId="42" borderId="63" xfId="43" applyFont="1" applyFill="1" applyBorder="1" applyAlignment="1" applyProtection="1">
      <alignment horizontal="center"/>
    </xf>
    <xf numFmtId="0" fontId="14" fillId="41" borderId="26" xfId="43" applyFont="1" applyFill="1" applyBorder="1" applyAlignment="1" applyProtection="1">
      <alignment horizontal="center"/>
    </xf>
    <xf numFmtId="0" fontId="15" fillId="0" borderId="0" xfId="43" applyFont="1" applyAlignment="1" applyProtection="1"/>
    <xf numFmtId="0" fontId="15" fillId="0" borderId="0" xfId="43" applyFont="1" applyBorder="1" applyAlignment="1" applyProtection="1"/>
    <xf numFmtId="0" fontId="70" fillId="43" borderId="0" xfId="42" applyFont="1" applyFill="1" applyBorder="1" applyAlignment="1" applyProtection="1">
      <alignment vertical="center"/>
    </xf>
    <xf numFmtId="0" fontId="70" fillId="43" borderId="19" xfId="42" applyFont="1" applyFill="1" applyBorder="1" applyAlignment="1" applyProtection="1">
      <alignment horizontal="right" vertical="center"/>
    </xf>
    <xf numFmtId="44" fontId="71" fillId="43" borderId="22" xfId="31" applyFont="1" applyFill="1" applyBorder="1" applyAlignment="1" applyProtection="1">
      <alignment horizontal="right" vertical="center"/>
    </xf>
    <xf numFmtId="0" fontId="1" fillId="35" borderId="0" xfId="42" applyFont="1" applyFill="1" applyBorder="1" applyProtection="1"/>
    <xf numFmtId="0" fontId="60" fillId="35" borderId="0" xfId="0" applyFont="1" applyFill="1" applyBorder="1" applyProtection="1"/>
    <xf numFmtId="0" fontId="61" fillId="35" borderId="0" xfId="0" applyFont="1" applyFill="1" applyBorder="1" applyProtection="1"/>
    <xf numFmtId="0" fontId="0" fillId="35" borderId="0" xfId="0" applyFill="1" applyBorder="1" applyProtection="1"/>
    <xf numFmtId="0" fontId="0" fillId="35" borderId="19" xfId="0" applyFill="1" applyBorder="1" applyProtection="1"/>
    <xf numFmtId="0" fontId="1" fillId="0" borderId="22" xfId="42" applyFont="1" applyBorder="1" applyProtection="1"/>
    <xf numFmtId="0" fontId="18" fillId="0" borderId="64" xfId="42" applyFont="1" applyBorder="1" applyAlignment="1" applyProtection="1"/>
    <xf numFmtId="0" fontId="18" fillId="0" borderId="19" xfId="42" applyFont="1" applyBorder="1" applyAlignment="1" applyProtection="1"/>
    <xf numFmtId="0" fontId="25" fillId="2" borderId="22" xfId="42" applyFont="1" applyFill="1" applyBorder="1" applyAlignment="1" applyProtection="1">
      <alignment horizontal="center" vertical="center"/>
      <protection locked="0"/>
    </xf>
    <xf numFmtId="0" fontId="0" fillId="0" borderId="0" xfId="0" applyFill="1" applyBorder="1" applyProtection="1"/>
    <xf numFmtId="0" fontId="18" fillId="0" borderId="22" xfId="42" applyFont="1" applyBorder="1" applyAlignment="1" applyProtection="1">
      <alignment horizontal="center" vertical="top"/>
    </xf>
    <xf numFmtId="0" fontId="21" fillId="0" borderId="22" xfId="42" applyFont="1" applyFill="1" applyBorder="1" applyAlignment="1" applyProtection="1"/>
    <xf numFmtId="0" fontId="21" fillId="0" borderId="22" xfId="42" applyFont="1" applyFill="1" applyBorder="1" applyAlignment="1" applyProtection="1">
      <alignment horizontal="left"/>
    </xf>
    <xf numFmtId="0" fontId="68" fillId="0" borderId="0" xfId="0" applyFont="1" applyBorder="1" applyAlignment="1" applyProtection="1">
      <alignment horizontal="right"/>
    </xf>
    <xf numFmtId="0" fontId="68" fillId="0" borderId="22" xfId="0" applyFont="1" applyBorder="1" applyAlignment="1" applyProtection="1">
      <alignment horizontal="left"/>
    </xf>
    <xf numFmtId="0" fontId="18" fillId="0" borderId="19" xfId="42" applyFont="1" applyBorder="1" applyAlignment="1" applyProtection="1">
      <alignment horizontal="center"/>
    </xf>
    <xf numFmtId="0" fontId="72" fillId="35" borderId="0" xfId="0" applyFont="1" applyFill="1" applyAlignment="1" applyProtection="1">
      <alignment horizontal="left"/>
    </xf>
    <xf numFmtId="0" fontId="73" fillId="35" borderId="0" xfId="0" applyFont="1" applyFill="1" applyProtection="1"/>
    <xf numFmtId="0" fontId="14" fillId="41" borderId="51" xfId="43" applyFont="1" applyFill="1" applyBorder="1" applyAlignment="1" applyProtection="1">
      <alignment horizontal="centerContinuous"/>
    </xf>
    <xf numFmtId="0" fontId="6" fillId="0" borderId="35" xfId="43" applyFont="1" applyBorder="1" applyAlignment="1" applyProtection="1"/>
    <xf numFmtId="0" fontId="7" fillId="0" borderId="35" xfId="43" applyFont="1" applyBorder="1" applyAlignment="1" applyProtection="1"/>
    <xf numFmtId="0" fontId="7" fillId="0" borderId="0" xfId="43" applyFont="1" applyBorder="1" applyAlignment="1" applyProtection="1"/>
    <xf numFmtId="0" fontId="15" fillId="41" borderId="21" xfId="43" applyFont="1" applyFill="1" applyBorder="1" applyProtection="1"/>
    <xf numFmtId="0" fontId="74" fillId="40" borderId="0" xfId="42" applyFont="1" applyFill="1" applyBorder="1" applyAlignment="1" applyProtection="1">
      <alignment vertical="top"/>
    </xf>
    <xf numFmtId="0" fontId="75" fillId="40" borderId="0" xfId="42" applyFont="1" applyFill="1" applyBorder="1" applyAlignment="1" applyProtection="1">
      <alignment wrapText="1"/>
    </xf>
    <xf numFmtId="0" fontId="1" fillId="35" borderId="0" xfId="42" applyFont="1" applyFill="1" applyBorder="1" applyAlignment="1" applyProtection="1">
      <alignment horizontal="center"/>
    </xf>
    <xf numFmtId="0" fontId="76" fillId="0" borderId="0" xfId="43" applyFont="1" applyProtection="1"/>
    <xf numFmtId="0" fontId="1" fillId="0" borderId="22" xfId="42" applyFont="1" applyBorder="1" applyAlignment="1" applyProtection="1">
      <alignment horizontal="left" vertical="top" wrapText="1"/>
    </xf>
    <xf numFmtId="0" fontId="1" fillId="0" borderId="0" xfId="42" applyFont="1" applyBorder="1" applyAlignment="1" applyProtection="1">
      <alignment horizontal="left" vertical="top" wrapText="1"/>
    </xf>
    <xf numFmtId="0" fontId="1" fillId="0" borderId="19" xfId="42" applyFont="1" applyBorder="1" applyAlignment="1" applyProtection="1">
      <alignment horizontal="left" vertical="top" wrapText="1"/>
    </xf>
    <xf numFmtId="0" fontId="0" fillId="0" borderId="19" xfId="0" applyBorder="1" applyProtection="1"/>
    <xf numFmtId="0" fontId="77" fillId="40" borderId="10" xfId="0" applyFont="1" applyFill="1" applyBorder="1" applyAlignment="1" applyProtection="1">
      <alignment horizontal="left" vertical="top"/>
      <protection hidden="1"/>
    </xf>
    <xf numFmtId="0" fontId="77" fillId="40" borderId="1" xfId="0" applyFont="1" applyFill="1" applyBorder="1" applyAlignment="1" applyProtection="1">
      <alignment horizontal="left" vertical="top"/>
      <protection hidden="1"/>
    </xf>
    <xf numFmtId="0" fontId="78" fillId="40" borderId="1" xfId="0" applyFont="1" applyFill="1" applyBorder="1" applyAlignment="1" applyProtection="1">
      <alignment horizontal="left" vertical="top" wrapText="1"/>
      <protection hidden="1"/>
    </xf>
    <xf numFmtId="0" fontId="12" fillId="0" borderId="0" xfId="43" applyFont="1" applyFill="1" applyBorder="1" applyAlignment="1" applyProtection="1">
      <alignment horizontal="centerContinuous"/>
    </xf>
    <xf numFmtId="0" fontId="5" fillId="0" borderId="0" xfId="43" applyFill="1" applyBorder="1" applyAlignment="1" applyProtection="1">
      <alignment horizontal="centerContinuous"/>
    </xf>
    <xf numFmtId="0" fontId="6" fillId="0" borderId="0" xfId="43" applyFont="1" applyFill="1" applyBorder="1" applyProtection="1"/>
    <xf numFmtId="0" fontId="6" fillId="43" borderId="39" xfId="43" applyFont="1" applyFill="1" applyBorder="1" applyProtection="1"/>
    <xf numFmtId="0" fontId="5" fillId="43" borderId="39" xfId="43" applyFill="1" applyBorder="1" applyProtection="1"/>
    <xf numFmtId="0" fontId="5" fillId="43" borderId="20" xfId="43" applyFill="1" applyBorder="1" applyProtection="1"/>
    <xf numFmtId="0" fontId="3" fillId="0" borderId="0" xfId="43" applyFont="1" applyBorder="1" applyAlignment="1" applyProtection="1"/>
    <xf numFmtId="0" fontId="3" fillId="0" borderId="0" xfId="43" applyFont="1" applyAlignment="1" applyProtection="1"/>
    <xf numFmtId="0" fontId="21" fillId="0" borderId="0" xfId="42" applyFont="1" applyFill="1" applyBorder="1" applyAlignment="1" applyProtection="1">
      <alignment horizontal="left"/>
    </xf>
    <xf numFmtId="0" fontId="0" fillId="0" borderId="0" xfId="0" applyBorder="1" applyAlignment="1" applyProtection="1"/>
    <xf numFmtId="0" fontId="5" fillId="0" borderId="19" xfId="43" applyFill="1" applyBorder="1" applyProtection="1"/>
    <xf numFmtId="0" fontId="5" fillId="0" borderId="39" xfId="43" applyFill="1" applyBorder="1" applyProtection="1"/>
    <xf numFmtId="0" fontId="5" fillId="0" borderId="69" xfId="43" applyFill="1" applyBorder="1" applyProtection="1"/>
    <xf numFmtId="0" fontId="5" fillId="0" borderId="65" xfId="43" applyFill="1" applyBorder="1" applyProtection="1"/>
    <xf numFmtId="166" fontId="5" fillId="0" borderId="70" xfId="43" applyNumberFormat="1" applyFill="1" applyBorder="1" applyProtection="1"/>
    <xf numFmtId="0" fontId="14" fillId="0" borderId="22" xfId="43" applyFont="1" applyFill="1" applyBorder="1" applyProtection="1"/>
    <xf numFmtId="0" fontId="15" fillId="0" borderId="0" xfId="43" applyFont="1" applyFill="1" applyBorder="1" applyProtection="1"/>
    <xf numFmtId="0" fontId="14" fillId="0" borderId="71" xfId="43" applyFont="1" applyFill="1" applyBorder="1" applyProtection="1"/>
    <xf numFmtId="0" fontId="14" fillId="0" borderId="9" xfId="43" applyFont="1" applyFill="1" applyBorder="1" applyProtection="1"/>
    <xf numFmtId="0" fontId="14" fillId="0" borderId="66" xfId="43" applyFont="1" applyFill="1" applyBorder="1" applyProtection="1"/>
    <xf numFmtId="0" fontId="14" fillId="0" borderId="1" xfId="43" applyFont="1" applyFill="1" applyBorder="1" applyProtection="1"/>
    <xf numFmtId="0" fontId="5" fillId="0" borderId="22" xfId="43" applyFill="1" applyBorder="1" applyProtection="1"/>
    <xf numFmtId="0" fontId="3" fillId="0" borderId="0" xfId="43" applyFont="1" applyFill="1" applyBorder="1" applyProtection="1"/>
    <xf numFmtId="0" fontId="6" fillId="0" borderId="72" xfId="43" applyNumberFormat="1" applyFont="1" applyFill="1" applyBorder="1" applyAlignment="1" applyProtection="1">
      <alignment horizontal="center"/>
    </xf>
    <xf numFmtId="8" fontId="6" fillId="0" borderId="73" xfId="43" applyNumberFormat="1" applyFont="1" applyFill="1" applyBorder="1" applyProtection="1"/>
    <xf numFmtId="8" fontId="6" fillId="0" borderId="74" xfId="43" applyNumberFormat="1" applyFont="1" applyFill="1" applyBorder="1" applyProtection="1"/>
    <xf numFmtId="8" fontId="6" fillId="0" borderId="60" xfId="43" applyNumberFormat="1" applyFont="1" applyFill="1" applyBorder="1" applyProtection="1"/>
    <xf numFmtId="8" fontId="6" fillId="0" borderId="69" xfId="43" applyNumberFormat="1" applyFont="1" applyFill="1" applyBorder="1" applyProtection="1"/>
    <xf numFmtId="8" fontId="7" fillId="0" borderId="0" xfId="43" applyNumberFormat="1" applyFont="1" applyFill="1" applyBorder="1" applyProtection="1"/>
    <xf numFmtId="0" fontId="15" fillId="0" borderId="21" xfId="43" applyFont="1" applyFill="1" applyBorder="1" applyProtection="1"/>
    <xf numFmtId="0" fontId="15" fillId="0" borderId="0" xfId="43" applyFont="1" applyFill="1" applyProtection="1"/>
    <xf numFmtId="0" fontId="15" fillId="0" borderId="66" xfId="43" applyFont="1" applyFill="1" applyBorder="1" applyProtection="1"/>
    <xf numFmtId="0" fontId="5" fillId="0" borderId="74" xfId="43" applyFill="1" applyBorder="1" applyProtection="1"/>
    <xf numFmtId="0" fontId="5" fillId="0" borderId="66" xfId="43" applyFill="1" applyBorder="1" applyProtection="1"/>
    <xf numFmtId="0" fontId="5" fillId="0" borderId="75" xfId="43" applyFill="1" applyBorder="1" applyProtection="1"/>
    <xf numFmtId="0" fontId="5" fillId="0" borderId="76" xfId="43" applyFill="1" applyBorder="1" applyProtection="1"/>
    <xf numFmtId="8" fontId="14" fillId="0" borderId="66" xfId="29" applyNumberFormat="1" applyFont="1" applyFill="1" applyBorder="1" applyProtection="1"/>
    <xf numFmtId="0" fontId="5" fillId="0" borderId="1" xfId="43" applyFill="1" applyBorder="1" applyProtection="1"/>
    <xf numFmtId="0" fontId="14" fillId="0" borderId="75" xfId="43" applyFont="1" applyFill="1" applyBorder="1" applyProtection="1"/>
    <xf numFmtId="0" fontId="5" fillId="0" borderId="77" xfId="43" applyFill="1" applyBorder="1" applyProtection="1"/>
    <xf numFmtId="0" fontId="14" fillId="0" borderId="65" xfId="43" applyFont="1" applyFill="1" applyBorder="1" applyProtection="1"/>
    <xf numFmtId="8" fontId="14" fillId="0" borderId="66" xfId="43" applyNumberFormat="1" applyFont="1" applyFill="1" applyBorder="1" applyProtection="1"/>
    <xf numFmtId="8" fontId="5" fillId="0" borderId="75" xfId="43" applyNumberFormat="1" applyFill="1" applyBorder="1" applyProtection="1"/>
    <xf numFmtId="0" fontId="14" fillId="0" borderId="26" xfId="43" applyFont="1" applyFill="1" applyBorder="1" applyAlignment="1" applyProtection="1">
      <alignment horizontal="center"/>
    </xf>
    <xf numFmtId="0" fontId="14" fillId="0" borderId="59" xfId="43" applyFont="1" applyFill="1" applyBorder="1" applyAlignment="1" applyProtection="1">
      <alignment horizontal="center"/>
    </xf>
    <xf numFmtId="8" fontId="14" fillId="0" borderId="26" xfId="43" applyNumberFormat="1" applyFont="1" applyFill="1" applyBorder="1" applyProtection="1"/>
    <xf numFmtId="0" fontId="14" fillId="0" borderId="26" xfId="43" applyFont="1" applyFill="1" applyBorder="1" applyProtection="1"/>
    <xf numFmtId="0" fontId="14" fillId="0" borderId="59" xfId="43" applyFont="1" applyFill="1" applyBorder="1" applyProtection="1"/>
    <xf numFmtId="0" fontId="14" fillId="0" borderId="60" xfId="43" applyFont="1" applyFill="1" applyBorder="1" applyProtection="1"/>
    <xf numFmtId="0" fontId="14" fillId="0" borderId="61" xfId="43" applyFont="1" applyFill="1" applyBorder="1" applyProtection="1"/>
    <xf numFmtId="0" fontId="14" fillId="0" borderId="78" xfId="43" applyFont="1" applyFill="1" applyBorder="1" applyAlignment="1" applyProtection="1">
      <alignment horizontal="center"/>
    </xf>
    <xf numFmtId="166" fontId="5" fillId="0" borderId="0" xfId="43" applyNumberFormat="1" applyFill="1" applyBorder="1" applyProtection="1"/>
    <xf numFmtId="0" fontId="14" fillId="41" borderId="67" xfId="43" applyFont="1" applyFill="1" applyBorder="1" applyAlignment="1" applyProtection="1">
      <alignment horizontal="center"/>
    </xf>
    <xf numFmtId="0" fontId="14" fillId="41" borderId="68" xfId="43" applyFont="1" applyFill="1" applyBorder="1" applyAlignment="1" applyProtection="1">
      <alignment horizontal="center"/>
    </xf>
    <xf numFmtId="0" fontId="14" fillId="41" borderId="20" xfId="43" applyFont="1" applyFill="1" applyBorder="1" applyProtection="1"/>
    <xf numFmtId="0" fontId="15" fillId="41" borderId="0" xfId="43" applyFont="1" applyFill="1" applyProtection="1"/>
    <xf numFmtId="0" fontId="5" fillId="41" borderId="65" xfId="43" applyFill="1" applyBorder="1" applyProtection="1"/>
    <xf numFmtId="0" fontId="5" fillId="41" borderId="39" xfId="43" applyFill="1" applyBorder="1" applyProtection="1"/>
    <xf numFmtId="0" fontId="14" fillId="41" borderId="65" xfId="43" applyFont="1" applyFill="1" applyBorder="1" applyAlignment="1" applyProtection="1">
      <alignment horizontal="centerContinuous"/>
    </xf>
    <xf numFmtId="0" fontId="14" fillId="41" borderId="22" xfId="43" applyFont="1" applyFill="1" applyBorder="1" applyAlignment="1" applyProtection="1">
      <alignment horizontal="centerContinuous"/>
    </xf>
    <xf numFmtId="0" fontId="3" fillId="41" borderId="19" xfId="43" applyFont="1" applyFill="1" applyBorder="1" applyAlignment="1" applyProtection="1">
      <alignment horizontal="centerContinuous"/>
    </xf>
    <xf numFmtId="0" fontId="14" fillId="41" borderId="57" xfId="43" applyFont="1" applyFill="1" applyBorder="1" applyProtection="1"/>
    <xf numFmtId="0" fontId="5" fillId="41" borderId="52" xfId="43" applyFill="1" applyBorder="1" applyProtection="1"/>
    <xf numFmtId="0" fontId="15" fillId="41" borderId="51" xfId="43" applyFont="1" applyFill="1" applyBorder="1" applyProtection="1"/>
    <xf numFmtId="0" fontId="15" fillId="41" borderId="52" xfId="43" applyFont="1" applyFill="1" applyBorder="1" applyProtection="1"/>
    <xf numFmtId="8" fontId="6" fillId="0" borderId="31" xfId="43" applyNumberFormat="1" applyFont="1" applyFill="1" applyBorder="1" applyProtection="1"/>
    <xf numFmtId="0" fontId="14" fillId="0" borderId="77" xfId="43" applyFont="1" applyFill="1" applyBorder="1" applyProtection="1"/>
    <xf numFmtId="0" fontId="6" fillId="0" borderId="31" xfId="43" applyNumberFormat="1" applyFont="1" applyFill="1" applyBorder="1" applyAlignment="1" applyProtection="1">
      <alignment horizontal="center"/>
    </xf>
    <xf numFmtId="0" fontId="15" fillId="0" borderId="21" xfId="43" applyFont="1" applyFill="1" applyBorder="1" applyAlignment="1" applyProtection="1">
      <alignment horizontal="center"/>
    </xf>
    <xf numFmtId="0" fontId="15" fillId="0" borderId="64" xfId="43" applyFont="1" applyFill="1" applyBorder="1" applyAlignment="1" applyProtection="1">
      <alignment horizontal="center"/>
    </xf>
    <xf numFmtId="0" fontId="15" fillId="0" borderId="79" xfId="43" applyFont="1" applyFill="1" applyBorder="1" applyAlignment="1" applyProtection="1">
      <alignment horizontal="left"/>
    </xf>
    <xf numFmtId="8" fontId="15" fillId="0" borderId="79" xfId="43" applyNumberFormat="1" applyFont="1" applyFill="1" applyBorder="1" applyAlignment="1" applyProtection="1">
      <alignment horizontal="right"/>
    </xf>
    <xf numFmtId="0" fontId="15" fillId="0" borderId="59" xfId="43" applyFont="1" applyFill="1" applyBorder="1" applyAlignment="1" applyProtection="1">
      <alignment horizontal="center"/>
    </xf>
    <xf numFmtId="8" fontId="15" fillId="0" borderId="59" xfId="43" applyNumberFormat="1" applyFont="1" applyFill="1" applyBorder="1" applyAlignment="1" applyProtection="1">
      <alignment horizontal="right"/>
    </xf>
    <xf numFmtId="0" fontId="15" fillId="0" borderId="20" xfId="43" applyFont="1" applyFill="1" applyBorder="1" applyAlignment="1" applyProtection="1">
      <alignment horizontal="center"/>
    </xf>
    <xf numFmtId="0" fontId="15" fillId="0" borderId="22" xfId="43" applyFont="1" applyFill="1" applyBorder="1" applyAlignment="1" applyProtection="1">
      <alignment horizontal="center"/>
    </xf>
    <xf numFmtId="0" fontId="15" fillId="0" borderId="19" xfId="43" applyFont="1" applyFill="1" applyBorder="1" applyAlignment="1" applyProtection="1">
      <alignment horizontal="center"/>
    </xf>
    <xf numFmtId="0" fontId="15" fillId="0" borderId="22" xfId="43" applyFont="1" applyFill="1" applyBorder="1" applyProtection="1"/>
    <xf numFmtId="0" fontId="15" fillId="0" borderId="0" xfId="43" applyFont="1" applyFill="1" applyBorder="1" applyAlignment="1" applyProtection="1">
      <alignment horizontal="center"/>
    </xf>
    <xf numFmtId="0" fontId="21" fillId="0" borderId="0" xfId="42" applyFont="1" applyBorder="1" applyAlignment="1" applyProtection="1">
      <alignment horizontal="center"/>
    </xf>
    <xf numFmtId="0" fontId="21" fillId="0" borderId="0" xfId="42" applyFont="1" applyBorder="1" applyAlignment="1" applyProtection="1">
      <alignment horizontal="left" vertical="top" wrapText="1"/>
    </xf>
    <xf numFmtId="0" fontId="21" fillId="0" borderId="22" xfId="42" applyFont="1" applyFill="1" applyBorder="1" applyAlignment="1" applyProtection="1">
      <alignment horizontal="center"/>
    </xf>
    <xf numFmtId="0" fontId="21" fillId="0" borderId="0" xfId="42" applyFont="1" applyFill="1" applyBorder="1" applyAlignment="1" applyProtection="1">
      <alignment horizontal="center"/>
    </xf>
    <xf numFmtId="0" fontId="1" fillId="0" borderId="7" xfId="42" applyFont="1" applyFill="1" applyBorder="1" applyAlignment="1" applyProtection="1">
      <alignment horizontal="center"/>
    </xf>
    <xf numFmtId="0" fontId="1" fillId="0" borderId="0" xfId="42" applyFont="1" applyFill="1" applyBorder="1" applyAlignment="1" applyProtection="1">
      <alignment horizontal="center"/>
    </xf>
    <xf numFmtId="0" fontId="1" fillId="0" borderId="0" xfId="42" applyFont="1" applyFill="1" applyBorder="1" applyAlignment="1" applyProtection="1">
      <alignment horizontal="left"/>
    </xf>
    <xf numFmtId="0" fontId="1" fillId="0" borderId="22" xfId="42" applyFont="1" applyBorder="1" applyAlignment="1" applyProtection="1"/>
    <xf numFmtId="0" fontId="1" fillId="0" borderId="0" xfId="42" applyFont="1" applyBorder="1" applyAlignment="1" applyProtection="1"/>
    <xf numFmtId="0" fontId="21" fillId="0" borderId="19" xfId="42" applyFont="1" applyBorder="1" applyAlignment="1" applyProtection="1">
      <alignment horizontal="left" vertical="top" wrapText="1"/>
    </xf>
    <xf numFmtId="0" fontId="21" fillId="0" borderId="0" xfId="42" applyFont="1" applyBorder="1" applyAlignment="1" applyProtection="1">
      <alignment horizontal="left"/>
    </xf>
    <xf numFmtId="0" fontId="21" fillId="0" borderId="19" xfId="42" applyFont="1" applyBorder="1" applyAlignment="1" applyProtection="1">
      <alignment horizontal="left"/>
    </xf>
    <xf numFmtId="0" fontId="5" fillId="0" borderId="4" xfId="0" applyFont="1" applyBorder="1" applyProtection="1">
      <protection hidden="1"/>
    </xf>
    <xf numFmtId="167" fontId="5" fillId="41" borderId="39" xfId="43" applyNumberFormat="1" applyFont="1" applyFill="1" applyBorder="1" applyAlignment="1" applyProtection="1">
      <alignment horizontal="left"/>
    </xf>
    <xf numFmtId="0" fontId="79" fillId="0" borderId="52" xfId="0" applyFont="1" applyBorder="1" applyAlignment="1" applyProtection="1"/>
    <xf numFmtId="0" fontId="80" fillId="41" borderId="26" xfId="0" applyFont="1" applyFill="1" applyBorder="1" applyAlignment="1" applyProtection="1">
      <alignment horizontal="center"/>
    </xf>
    <xf numFmtId="0" fontId="80" fillId="41" borderId="51" xfId="0" applyFont="1" applyFill="1" applyBorder="1" applyAlignment="1" applyProtection="1">
      <alignment horizontal="centerContinuous"/>
    </xf>
    <xf numFmtId="168" fontId="15" fillId="0" borderId="39" xfId="43" applyNumberFormat="1" applyFont="1" applyFill="1" applyBorder="1" applyAlignment="1" applyProtection="1">
      <alignment horizontal="center"/>
    </xf>
    <xf numFmtId="0" fontId="79" fillId="0" borderId="52" xfId="0" applyFont="1" applyFill="1" applyBorder="1" applyAlignment="1" applyProtection="1">
      <alignment horizontal="left"/>
    </xf>
    <xf numFmtId="0" fontId="81" fillId="0" borderId="35" xfId="0" applyFont="1" applyBorder="1" applyAlignment="1" applyProtection="1"/>
    <xf numFmtId="0" fontId="79" fillId="0" borderId="39" xfId="0" applyFont="1" applyBorder="1" applyAlignment="1" applyProtection="1"/>
    <xf numFmtId="8" fontId="80" fillId="0" borderId="57" xfId="0" applyNumberFormat="1" applyFont="1" applyFill="1" applyBorder="1" applyAlignment="1" applyProtection="1"/>
    <xf numFmtId="8" fontId="80" fillId="0" borderId="26" xfId="0" applyNumberFormat="1" applyFont="1" applyFill="1" applyBorder="1" applyAlignment="1" applyProtection="1"/>
    <xf numFmtId="8" fontId="80" fillId="0" borderId="57" xfId="0" applyNumberFormat="1" applyFont="1" applyFill="1" applyBorder="1" applyAlignment="1" applyProtection="1">
      <alignment horizontal="right"/>
    </xf>
    <xf numFmtId="8" fontId="80" fillId="0" borderId="26" xfId="0" applyNumberFormat="1" applyFont="1" applyFill="1" applyBorder="1" applyAlignment="1" applyProtection="1">
      <alignment horizontal="right"/>
    </xf>
    <xf numFmtId="0" fontId="79" fillId="0" borderId="0" xfId="0" applyFont="1" applyBorder="1" applyAlignment="1" applyProtection="1"/>
    <xf numFmtId="0" fontId="0" fillId="0" borderId="4" xfId="0" applyBorder="1" applyProtection="1"/>
    <xf numFmtId="0" fontId="0" fillId="0" borderId="0" xfId="0" applyAlignment="1" applyProtection="1">
      <alignment horizontal="left" vertical="top" wrapText="1"/>
    </xf>
    <xf numFmtId="0" fontId="25" fillId="0" borderId="22" xfId="42" applyFont="1" applyFill="1" applyBorder="1" applyAlignment="1" applyProtection="1">
      <alignment horizontal="center" vertical="center"/>
    </xf>
    <xf numFmtId="0" fontId="25" fillId="35" borderId="0" xfId="42" applyFont="1" applyFill="1" applyBorder="1" applyAlignment="1" applyProtection="1">
      <alignment horizontal="center" vertical="center"/>
    </xf>
    <xf numFmtId="0" fontId="25" fillId="0" borderId="0" xfId="42" applyFont="1" applyFill="1" applyBorder="1" applyAlignment="1" applyProtection="1">
      <alignment horizontal="center" vertical="center"/>
      <protection locked="0"/>
    </xf>
    <xf numFmtId="0" fontId="76" fillId="40" borderId="37" xfId="43" applyFont="1" applyFill="1" applyBorder="1"/>
    <xf numFmtId="49" fontId="76" fillId="40" borderId="38" xfId="43" applyNumberFormat="1" applyFont="1" applyFill="1" applyBorder="1" applyAlignment="1"/>
    <xf numFmtId="0" fontId="94" fillId="0" borderId="37" xfId="43" applyFont="1" applyFill="1" applyBorder="1"/>
    <xf numFmtId="49" fontId="94" fillId="0" borderId="38" xfId="43" applyNumberFormat="1" applyFont="1" applyFill="1" applyBorder="1" applyAlignment="1"/>
    <xf numFmtId="49" fontId="95" fillId="47" borderId="0" xfId="43" applyNumberFormat="1" applyFont="1" applyFill="1" applyBorder="1" applyAlignment="1"/>
    <xf numFmtId="49" fontId="96" fillId="47" borderId="0" xfId="43" applyNumberFormat="1" applyFont="1" applyFill="1" applyBorder="1" applyAlignment="1"/>
    <xf numFmtId="49" fontId="95" fillId="47" borderId="35" xfId="43" applyNumberFormat="1" applyFont="1" applyFill="1" applyBorder="1" applyAlignment="1"/>
    <xf numFmtId="49" fontId="95" fillId="47" borderId="39" xfId="43" applyNumberFormat="1" applyFont="1" applyFill="1" applyBorder="1" applyAlignment="1"/>
    <xf numFmtId="49" fontId="95" fillId="47" borderId="20" xfId="43" applyNumberFormat="1" applyFont="1" applyFill="1" applyBorder="1" applyAlignment="1"/>
    <xf numFmtId="49" fontId="95" fillId="47" borderId="41" xfId="43" applyNumberFormat="1" applyFont="1" applyFill="1" applyBorder="1" applyAlignment="1"/>
    <xf numFmtId="49" fontId="97" fillId="47" borderId="0" xfId="43" applyNumberFormat="1" applyFont="1" applyFill="1" applyBorder="1" applyAlignment="1"/>
    <xf numFmtId="49" fontId="95" fillId="47" borderId="40" xfId="43" applyNumberFormat="1" applyFont="1" applyFill="1" applyBorder="1" applyAlignment="1"/>
    <xf numFmtId="0" fontId="6" fillId="0" borderId="0" xfId="43" applyFont="1" applyFill="1" applyBorder="1" applyAlignment="1" applyProtection="1">
      <alignment horizontal="centerContinuous"/>
    </xf>
    <xf numFmtId="0" fontId="7" fillId="0" borderId="0" xfId="43" applyFont="1" applyFill="1" applyBorder="1" applyAlignment="1" applyProtection="1">
      <alignment horizontal="centerContinuous"/>
    </xf>
    <xf numFmtId="0" fontId="7" fillId="0" borderId="0" xfId="43" applyFont="1" applyFill="1" applyBorder="1" applyAlignment="1" applyProtection="1">
      <alignment horizontal="centerContinuous" wrapText="1"/>
    </xf>
    <xf numFmtId="0" fontId="7" fillId="0" borderId="0" xfId="43" applyFont="1" applyProtection="1"/>
    <xf numFmtId="0" fontId="68" fillId="45" borderId="0" xfId="0" applyFont="1" applyFill="1" applyBorder="1" applyAlignment="1" applyProtection="1">
      <alignment horizontal="left"/>
    </xf>
    <xf numFmtId="0" fontId="21" fillId="45" borderId="0" xfId="42" applyFont="1" applyFill="1" applyBorder="1" applyAlignment="1" applyProtection="1"/>
    <xf numFmtId="0" fontId="99" fillId="45" borderId="7" xfId="42" applyFont="1" applyFill="1" applyBorder="1" applyAlignment="1" applyProtection="1">
      <alignment horizontal="right"/>
    </xf>
    <xf numFmtId="0" fontId="7" fillId="45" borderId="5" xfId="42" applyFont="1" applyFill="1" applyBorder="1" applyAlignment="1" applyProtection="1"/>
    <xf numFmtId="172" fontId="25" fillId="0" borderId="7" xfId="30" applyNumberFormat="1" applyFont="1" applyBorder="1" applyAlignment="1" applyProtection="1">
      <alignment vertical="center"/>
      <protection hidden="1"/>
    </xf>
    <xf numFmtId="172" fontId="25" fillId="0" borderId="23" xfId="0" applyNumberFormat="1" applyFont="1" applyBorder="1" applyAlignment="1" applyProtection="1">
      <alignment vertical="center"/>
      <protection hidden="1"/>
    </xf>
    <xf numFmtId="0" fontId="14" fillId="0" borderId="21" xfId="43" applyFont="1" applyFill="1" applyBorder="1" applyProtection="1"/>
    <xf numFmtId="0" fontId="5" fillId="0" borderId="20" xfId="43" applyFill="1" applyBorder="1" applyProtection="1"/>
    <xf numFmtId="0" fontId="5" fillId="0" borderId="64" xfId="43" applyFill="1" applyBorder="1" applyProtection="1"/>
    <xf numFmtId="0" fontId="14" fillId="0" borderId="79" xfId="43" applyFont="1" applyFill="1" applyBorder="1" applyProtection="1"/>
    <xf numFmtId="0" fontId="5" fillId="0" borderId="88" xfId="43" applyFill="1" applyBorder="1" applyProtection="1"/>
    <xf numFmtId="0" fontId="5" fillId="0" borderId="14" xfId="43" applyFill="1" applyBorder="1" applyProtection="1"/>
    <xf numFmtId="0" fontId="15" fillId="0" borderId="14" xfId="43" applyFont="1" applyFill="1" applyBorder="1" applyProtection="1"/>
    <xf numFmtId="0" fontId="15" fillId="0" borderId="88" xfId="43" applyFont="1" applyFill="1" applyBorder="1" applyProtection="1"/>
    <xf numFmtId="0" fontId="14" fillId="0" borderId="57" xfId="43" applyFont="1" applyFill="1" applyBorder="1" applyProtection="1"/>
    <xf numFmtId="8" fontId="14" fillId="0" borderId="52" xfId="43" applyNumberFormat="1" applyFont="1" applyFill="1" applyBorder="1" applyProtection="1"/>
    <xf numFmtId="8" fontId="69" fillId="0" borderId="57" xfId="43" applyNumberFormat="1" applyFont="1" applyFill="1" applyBorder="1" applyAlignment="1" applyProtection="1">
      <alignment horizontal="right"/>
    </xf>
    <xf numFmtId="8" fontId="69" fillId="0" borderId="52" xfId="43" applyNumberFormat="1" applyFont="1" applyFill="1" applyBorder="1" applyAlignment="1" applyProtection="1">
      <alignment horizontal="right"/>
    </xf>
    <xf numFmtId="0" fontId="15" fillId="0" borderId="52" xfId="43" applyFont="1" applyBorder="1" applyProtection="1"/>
    <xf numFmtId="0" fontId="69" fillId="0" borderId="51" xfId="43" applyFont="1" applyFill="1" applyBorder="1" applyAlignment="1" applyProtection="1"/>
    <xf numFmtId="0" fontId="14" fillId="41" borderId="31" xfId="43" applyFont="1" applyFill="1" applyBorder="1" applyAlignment="1" applyProtection="1">
      <alignment horizontal="center"/>
    </xf>
    <xf numFmtId="173" fontId="14" fillId="0" borderId="26" xfId="43" applyNumberFormat="1" applyFont="1" applyFill="1" applyBorder="1" applyProtection="1"/>
    <xf numFmtId="8" fontId="79" fillId="0" borderId="26" xfId="0" applyNumberFormat="1" applyFont="1" applyBorder="1" applyAlignment="1" applyProtection="1"/>
    <xf numFmtId="0" fontId="15" fillId="0" borderId="59" xfId="43" applyFont="1" applyBorder="1" applyAlignment="1" applyProtection="1"/>
    <xf numFmtId="8" fontId="79" fillId="0" borderId="59" xfId="0" applyNumberFormat="1" applyFont="1" applyBorder="1" applyAlignment="1" applyProtection="1"/>
    <xf numFmtId="0" fontId="15" fillId="0" borderId="61" xfId="43" applyFont="1" applyBorder="1" applyAlignment="1" applyProtection="1"/>
    <xf numFmtId="8" fontId="79" fillId="0" borderId="61" xfId="0" applyNumberFormat="1" applyFont="1" applyBorder="1" applyAlignment="1" applyProtection="1"/>
    <xf numFmtId="0" fontId="14" fillId="0" borderId="26" xfId="43" applyFont="1" applyBorder="1" applyAlignment="1" applyProtection="1"/>
    <xf numFmtId="8" fontId="14" fillId="0" borderId="26" xfId="43" applyNumberFormat="1" applyFont="1" applyBorder="1" applyAlignment="1" applyProtection="1"/>
    <xf numFmtId="0" fontId="101" fillId="47" borderId="57" xfId="43" applyFont="1" applyFill="1" applyBorder="1" applyAlignment="1" applyProtection="1">
      <alignment horizontal="centerContinuous"/>
    </xf>
    <xf numFmtId="0" fontId="100" fillId="47" borderId="52" xfId="43" applyFont="1" applyFill="1" applyBorder="1" applyAlignment="1" applyProtection="1">
      <alignment horizontal="centerContinuous"/>
    </xf>
    <xf numFmtId="0" fontId="100" fillId="47" borderId="51" xfId="43" applyFont="1" applyFill="1" applyBorder="1" applyAlignment="1" applyProtection="1">
      <alignment horizontal="centerContinuous"/>
    </xf>
    <xf numFmtId="0" fontId="101" fillId="47" borderId="59" xfId="43" applyFont="1" applyFill="1" applyBorder="1" applyProtection="1"/>
    <xf numFmtId="8" fontId="101" fillId="47" borderId="59" xfId="43" applyNumberFormat="1" applyFont="1" applyFill="1" applyBorder="1" applyAlignment="1" applyProtection="1">
      <alignment horizontal="right"/>
    </xf>
    <xf numFmtId="0" fontId="101" fillId="47" borderId="60" xfId="43" applyFont="1" applyFill="1" applyBorder="1" applyProtection="1"/>
    <xf numFmtId="8" fontId="101" fillId="47" borderId="60" xfId="43" applyNumberFormat="1" applyFont="1" applyFill="1" applyBorder="1" applyAlignment="1" applyProtection="1">
      <alignment horizontal="right"/>
    </xf>
    <xf numFmtId="0" fontId="101" fillId="47" borderId="61" xfId="43" applyFont="1" applyFill="1" applyBorder="1" applyProtection="1"/>
    <xf numFmtId="8" fontId="101" fillId="47" borderId="61" xfId="43" applyNumberFormat="1" applyFont="1" applyFill="1" applyBorder="1" applyAlignment="1" applyProtection="1">
      <alignment horizontal="right"/>
    </xf>
    <xf numFmtId="8" fontId="80" fillId="0" borderId="69" xfId="0" applyNumberFormat="1" applyFont="1" applyBorder="1" applyAlignment="1" applyProtection="1"/>
    <xf numFmtId="0" fontId="14" fillId="41" borderId="51" xfId="43" applyFont="1" applyFill="1" applyBorder="1" applyAlignment="1" applyProtection="1">
      <alignment horizontal="center"/>
    </xf>
    <xf numFmtId="0" fontId="14" fillId="0" borderId="0" xfId="43" applyFont="1" applyProtection="1"/>
    <xf numFmtId="0" fontId="15" fillId="0" borderId="71" xfId="43" applyFont="1" applyFill="1" applyBorder="1" applyAlignment="1" applyProtection="1">
      <alignment horizontal="left"/>
    </xf>
    <xf numFmtId="8" fontId="15" fillId="0" borderId="71" xfId="43" applyNumberFormat="1" applyFont="1" applyFill="1" applyBorder="1" applyAlignment="1" applyProtection="1">
      <alignment horizontal="right"/>
    </xf>
    <xf numFmtId="0" fontId="15" fillId="0" borderId="72" xfId="43" applyFont="1" applyFill="1" applyBorder="1" applyAlignment="1" applyProtection="1">
      <alignment horizontal="center"/>
    </xf>
    <xf numFmtId="8" fontId="15" fillId="0" borderId="72" xfId="43" applyNumberFormat="1" applyFont="1" applyFill="1" applyBorder="1" applyAlignment="1" applyProtection="1">
      <alignment horizontal="right"/>
    </xf>
    <xf numFmtId="0" fontId="76" fillId="0" borderId="0" xfId="43" applyFont="1" applyFill="1" applyBorder="1" applyAlignment="1" applyProtection="1">
      <alignment horizontal="centerContinuous"/>
    </xf>
    <xf numFmtId="0" fontId="6" fillId="0" borderId="0" xfId="43" applyFont="1" applyBorder="1" applyAlignment="1" applyProtection="1"/>
    <xf numFmtId="0" fontId="15" fillId="0" borderId="0" xfId="43" applyFont="1" applyBorder="1" applyAlignment="1" applyProtection="1">
      <alignment horizontal="center" vertical="top"/>
    </xf>
    <xf numFmtId="0" fontId="14" fillId="0" borderId="0" xfId="43" applyFont="1" applyBorder="1" applyAlignment="1" applyProtection="1"/>
    <xf numFmtId="0" fontId="6" fillId="0" borderId="0" xfId="43" applyFont="1" applyFill="1" applyBorder="1" applyAlignment="1" applyProtection="1"/>
    <xf numFmtId="0" fontId="82" fillId="0" borderId="0" xfId="0" applyFont="1" applyFill="1" applyBorder="1" applyAlignment="1" applyProtection="1"/>
    <xf numFmtId="14" fontId="6" fillId="0" borderId="0" xfId="43" applyNumberFormat="1" applyFont="1" applyFill="1" applyBorder="1" applyAlignment="1" applyProtection="1">
      <alignment horizontal="left"/>
    </xf>
    <xf numFmtId="0" fontId="24" fillId="0" borderId="0" xfId="42" applyFont="1" applyBorder="1" applyAlignment="1" applyProtection="1">
      <alignment vertical="top"/>
    </xf>
    <xf numFmtId="0" fontId="102" fillId="0" borderId="0" xfId="42" applyFont="1" applyBorder="1" applyAlignment="1" applyProtection="1"/>
    <xf numFmtId="168" fontId="5" fillId="48" borderId="110" xfId="43" applyNumberFormat="1" applyFont="1" applyFill="1" applyBorder="1" applyAlignment="1" applyProtection="1">
      <alignment horizontal="center"/>
      <protection locked="0"/>
    </xf>
    <xf numFmtId="8" fontId="15" fillId="48" borderId="66" xfId="43" applyNumberFormat="1" applyFont="1" applyFill="1" applyBorder="1" applyProtection="1">
      <protection locked="0"/>
    </xf>
    <xf numFmtId="167" fontId="5" fillId="48" borderId="67" xfId="43" applyNumberFormat="1" applyFont="1" applyFill="1" applyBorder="1" applyAlignment="1" applyProtection="1">
      <alignment horizontal="center"/>
      <protection locked="0"/>
    </xf>
    <xf numFmtId="171" fontId="5" fillId="48" borderId="68" xfId="43" applyNumberFormat="1" applyFont="1" applyFill="1" applyBorder="1" applyAlignment="1" applyProtection="1">
      <alignment horizontal="center"/>
      <protection locked="0"/>
    </xf>
    <xf numFmtId="168" fontId="15" fillId="48" borderId="72" xfId="43" applyNumberFormat="1" applyFont="1" applyFill="1" applyBorder="1" applyAlignment="1" applyProtection="1">
      <alignment horizontal="center"/>
      <protection locked="0"/>
    </xf>
    <xf numFmtId="173" fontId="79" fillId="48" borderId="60" xfId="0" applyNumberFormat="1" applyFont="1" applyFill="1" applyBorder="1" applyAlignment="1" applyProtection="1">
      <protection locked="0"/>
    </xf>
    <xf numFmtId="168" fontId="15" fillId="48" borderId="60" xfId="43" applyNumberFormat="1" applyFont="1" applyFill="1" applyBorder="1" applyAlignment="1" applyProtection="1">
      <alignment horizontal="center"/>
      <protection locked="0"/>
    </xf>
    <xf numFmtId="8" fontId="79" fillId="48" borderId="72" xfId="0" applyNumberFormat="1" applyFont="1" applyFill="1" applyBorder="1" applyAlignment="1" applyProtection="1">
      <protection locked="0"/>
    </xf>
    <xf numFmtId="8" fontId="79" fillId="48" borderId="60" xfId="0" applyNumberFormat="1" applyFont="1" applyFill="1" applyBorder="1" applyAlignment="1" applyProtection="1">
      <protection locked="0"/>
    </xf>
    <xf numFmtId="168" fontId="15" fillId="48" borderId="61" xfId="43" applyNumberFormat="1" applyFont="1" applyFill="1" applyBorder="1" applyAlignment="1" applyProtection="1">
      <alignment horizontal="center"/>
      <protection locked="0"/>
    </xf>
    <xf numFmtId="8" fontId="79" fillId="48" borderId="61" xfId="0" applyNumberFormat="1" applyFont="1" applyFill="1" applyBorder="1" applyAlignment="1" applyProtection="1">
      <protection locked="0"/>
    </xf>
    <xf numFmtId="168" fontId="15" fillId="48" borderId="62" xfId="43" applyNumberFormat="1" applyFont="1" applyFill="1" applyBorder="1" applyAlignment="1" applyProtection="1">
      <alignment horizontal="center"/>
      <protection locked="0"/>
    </xf>
    <xf numFmtId="170" fontId="79" fillId="48" borderId="51" xfId="0" applyNumberFormat="1" applyFont="1" applyFill="1" applyBorder="1" applyAlignment="1" applyProtection="1">
      <alignment horizontal="right"/>
      <protection locked="0"/>
    </xf>
    <xf numFmtId="8" fontId="79" fillId="48" borderId="59" xfId="0" applyNumberFormat="1" applyFont="1" applyFill="1" applyBorder="1" applyAlignment="1" applyProtection="1">
      <protection locked="0"/>
    </xf>
    <xf numFmtId="8" fontId="79" fillId="48" borderId="78" xfId="0" applyNumberFormat="1" applyFont="1" applyFill="1" applyBorder="1" applyAlignment="1" applyProtection="1">
      <protection locked="0"/>
    </xf>
    <xf numFmtId="0" fontId="1" fillId="48" borderId="9" xfId="42" applyFont="1" applyFill="1" applyBorder="1" applyAlignment="1" applyProtection="1">
      <alignment horizontal="right"/>
      <protection locked="0"/>
    </xf>
    <xf numFmtId="0" fontId="1" fillId="35" borderId="7" xfId="42" quotePrefix="1" applyFont="1" applyFill="1" applyBorder="1" applyAlignment="1" applyProtection="1">
      <alignment horizontal="right"/>
    </xf>
    <xf numFmtId="0" fontId="1" fillId="0" borderId="22" xfId="42" applyFont="1" applyBorder="1" applyAlignment="1" applyProtection="1"/>
    <xf numFmtId="0" fontId="1" fillId="0" borderId="0" xfId="42" applyFont="1" applyBorder="1" applyAlignment="1" applyProtection="1"/>
    <xf numFmtId="0" fontId="21" fillId="0" borderId="0" xfId="42" applyFont="1" applyBorder="1" applyAlignment="1" applyProtection="1">
      <alignment horizontal="left"/>
    </xf>
    <xf numFmtId="0" fontId="1" fillId="0" borderId="0" xfId="0" applyFont="1" applyBorder="1" applyAlignment="1" applyProtection="1">
      <alignment horizontal="left" vertical="top" wrapText="1"/>
      <protection hidden="1"/>
    </xf>
    <xf numFmtId="0" fontId="8" fillId="0" borderId="7" xfId="42" applyFont="1" applyFill="1" applyBorder="1" applyAlignment="1" applyProtection="1"/>
    <xf numFmtId="0" fontId="8" fillId="34" borderId="2" xfId="42" applyFont="1" applyFill="1" applyBorder="1" applyAlignment="1" applyProtection="1"/>
    <xf numFmtId="0" fontId="8" fillId="34" borderId="3" xfId="42" applyFont="1" applyFill="1" applyBorder="1" applyAlignment="1" applyProtection="1"/>
    <xf numFmtId="0" fontId="1" fillId="0" borderId="0" xfId="0" applyFont="1" applyProtection="1"/>
    <xf numFmtId="0" fontId="8" fillId="0" borderId="7" xfId="42" applyFont="1" applyFill="1" applyBorder="1" applyAlignment="1" applyProtection="1">
      <alignment horizontal="center"/>
    </xf>
    <xf numFmtId="0" fontId="8" fillId="34" borderId="0" xfId="42" applyFont="1" applyFill="1" applyBorder="1" applyAlignment="1" applyProtection="1">
      <alignment horizontal="center"/>
    </xf>
    <xf numFmtId="0" fontId="8" fillId="34" borderId="4" xfId="42" applyFont="1" applyFill="1" applyBorder="1" applyAlignment="1" applyProtection="1">
      <alignment horizontal="center"/>
    </xf>
    <xf numFmtId="0" fontId="1" fillId="0" borderId="0" xfId="0" applyFont="1" applyBorder="1" applyProtection="1"/>
    <xf numFmtId="0" fontId="1" fillId="0" borderId="4" xfId="0" applyFont="1" applyBorder="1" applyProtection="1"/>
    <xf numFmtId="0" fontId="1" fillId="34" borderId="0" xfId="0" applyFont="1" applyFill="1" applyBorder="1" applyProtection="1"/>
    <xf numFmtId="0" fontId="1" fillId="34" borderId="4" xfId="0" applyFont="1" applyFill="1" applyBorder="1" applyProtection="1"/>
    <xf numFmtId="0" fontId="1" fillId="34" borderId="0" xfId="0" applyFont="1" applyFill="1" applyProtection="1"/>
    <xf numFmtId="0" fontId="20" fillId="0" borderId="7" xfId="0" applyFont="1" applyBorder="1" applyAlignment="1" applyProtection="1">
      <alignment horizontal="center" vertical="top"/>
    </xf>
    <xf numFmtId="0" fontId="20" fillId="0" borderId="11" xfId="0" applyFont="1" applyBorder="1" applyAlignment="1" applyProtection="1">
      <alignment horizontal="center" vertical="top"/>
    </xf>
    <xf numFmtId="0" fontId="1" fillId="0" borderId="5" xfId="0" applyFont="1" applyBorder="1" applyProtection="1"/>
    <xf numFmtId="0" fontId="1" fillId="0" borderId="6" xfId="0" applyFont="1" applyBorder="1" applyProtection="1"/>
    <xf numFmtId="0" fontId="68" fillId="35" borderId="0" xfId="0" applyFont="1" applyFill="1" applyProtection="1"/>
    <xf numFmtId="0" fontId="102" fillId="35" borderId="0" xfId="0" applyFont="1" applyFill="1" applyProtection="1"/>
    <xf numFmtId="0" fontId="85" fillId="0" borderId="0" xfId="43" applyFont="1" applyProtection="1"/>
    <xf numFmtId="40" fontId="2" fillId="35" borderId="0" xfId="42" applyNumberFormat="1" applyFont="1" applyFill="1" applyBorder="1" applyAlignment="1" applyProtection="1">
      <alignment horizontal="right"/>
    </xf>
    <xf numFmtId="40" fontId="1" fillId="35" borderId="0" xfId="42" applyNumberFormat="1" applyFont="1" applyFill="1" applyBorder="1" applyAlignment="1" applyProtection="1"/>
    <xf numFmtId="40" fontId="2" fillId="35" borderId="0" xfId="42" applyNumberFormat="1" applyFont="1" applyFill="1" applyBorder="1" applyAlignment="1" applyProtection="1">
      <alignment horizontal="center"/>
    </xf>
    <xf numFmtId="40" fontId="2" fillId="35" borderId="0" xfId="42" applyNumberFormat="1" applyFont="1" applyFill="1" applyBorder="1" applyAlignment="1" applyProtection="1"/>
    <xf numFmtId="40" fontId="2" fillId="35" borderId="17" xfId="42" applyNumberFormat="1" applyFont="1" applyFill="1" applyBorder="1" applyAlignment="1" applyProtection="1"/>
    <xf numFmtId="40" fontId="2" fillId="0" borderId="0" xfId="42" applyNumberFormat="1" applyFont="1" applyBorder="1" applyAlignment="1" applyProtection="1"/>
    <xf numFmtId="177" fontId="21" fillId="48" borderId="9" xfId="42" applyNumberFormat="1" applyFont="1" applyFill="1" applyBorder="1" applyAlignment="1" applyProtection="1">
      <alignment horizontal="right"/>
      <protection locked="0"/>
    </xf>
    <xf numFmtId="0" fontId="6" fillId="0" borderId="0" xfId="43" applyFont="1" applyFill="1" applyBorder="1" applyAlignment="1" applyProtection="1">
      <alignment horizontal="left"/>
    </xf>
    <xf numFmtId="14" fontId="7" fillId="0" borderId="0" xfId="43" applyNumberFormat="1" applyFont="1" applyAlignment="1" applyProtection="1">
      <alignment vertical="top"/>
    </xf>
    <xf numFmtId="0" fontId="14" fillId="41" borderId="65" xfId="43" applyFont="1" applyFill="1" applyBorder="1" applyAlignment="1" applyProtection="1">
      <alignment horizontal="center"/>
    </xf>
    <xf numFmtId="0" fontId="15" fillId="41" borderId="20" xfId="43" applyFont="1" applyFill="1" applyBorder="1" applyAlignment="1" applyProtection="1">
      <alignment horizontal="centerContinuous"/>
    </xf>
    <xf numFmtId="0" fontId="79" fillId="41" borderId="20" xfId="0" applyFont="1" applyFill="1" applyBorder="1" applyAlignment="1" applyProtection="1">
      <alignment horizontal="centerContinuous"/>
    </xf>
    <xf numFmtId="0" fontId="79" fillId="41" borderId="64" xfId="0" applyFont="1" applyFill="1" applyBorder="1" applyAlignment="1" applyProtection="1">
      <alignment horizontal="centerContinuous"/>
    </xf>
    <xf numFmtId="0" fontId="15" fillId="41" borderId="20" xfId="43" applyFont="1" applyFill="1" applyBorder="1" applyProtection="1"/>
    <xf numFmtId="0" fontId="14" fillId="41" borderId="20" xfId="43" applyFont="1" applyFill="1" applyBorder="1" applyAlignment="1" applyProtection="1">
      <alignment horizontal="right"/>
    </xf>
    <xf numFmtId="175" fontId="100" fillId="41" borderId="39" xfId="43" applyNumberFormat="1" applyFont="1" applyFill="1" applyBorder="1" applyAlignment="1" applyProtection="1">
      <alignment horizontal="right"/>
    </xf>
    <xf numFmtId="0" fontId="100" fillId="41" borderId="69" xfId="0" applyFont="1" applyFill="1" applyBorder="1" applyAlignment="1" applyProtection="1"/>
    <xf numFmtId="0" fontId="59" fillId="45" borderId="5" xfId="0" applyFont="1" applyFill="1" applyBorder="1" applyAlignment="1">
      <alignment horizontal="left" vertical="top" wrapText="1"/>
    </xf>
    <xf numFmtId="0" fontId="59" fillId="45" borderId="6" xfId="0" applyFont="1" applyFill="1" applyBorder="1" applyAlignment="1">
      <alignment horizontal="left" vertical="top" wrapText="1"/>
    </xf>
    <xf numFmtId="0" fontId="59" fillId="0" borderId="0" xfId="0" applyFont="1" applyBorder="1" applyAlignment="1">
      <alignment horizontal="left" vertical="top" wrapText="1"/>
    </xf>
    <xf numFmtId="0" fontId="59" fillId="0" borderId="4" xfId="0" applyFont="1" applyBorder="1" applyAlignment="1">
      <alignment horizontal="left" vertical="top" wrapText="1"/>
    </xf>
    <xf numFmtId="0" fontId="59" fillId="45" borderId="0" xfId="0" applyFont="1" applyFill="1" applyBorder="1" applyAlignment="1">
      <alignment horizontal="left" vertical="top" wrapText="1"/>
    </xf>
    <xf numFmtId="0" fontId="59" fillId="45" borderId="4" xfId="0" applyFont="1" applyFill="1" applyBorder="1" applyAlignment="1">
      <alignment horizontal="left" vertical="top" wrapText="1"/>
    </xf>
    <xf numFmtId="0" fontId="34" fillId="44" borderId="80" xfId="0" applyFont="1" applyFill="1" applyBorder="1" applyAlignment="1">
      <alignment horizontal="center"/>
    </xf>
    <xf numFmtId="0" fontId="8" fillId="44" borderId="2" xfId="0" applyFont="1" applyFill="1" applyBorder="1" applyAlignment="1">
      <alignment horizontal="center"/>
    </xf>
    <xf numFmtId="0" fontId="8" fillId="44" borderId="3" xfId="0" applyFont="1" applyFill="1" applyBorder="1" applyAlignment="1">
      <alignment horizontal="center"/>
    </xf>
    <xf numFmtId="0" fontId="12" fillId="44" borderId="7" xfId="0" applyFont="1" applyFill="1" applyBorder="1" applyAlignment="1">
      <alignment horizontal="center"/>
    </xf>
    <xf numFmtId="0" fontId="12" fillId="44" borderId="0" xfId="0" applyFont="1" applyFill="1" applyBorder="1" applyAlignment="1">
      <alignment horizontal="center"/>
    </xf>
    <xf numFmtId="0" fontId="12" fillId="44" borderId="4" xfId="0" applyFont="1" applyFill="1" applyBorder="1" applyAlignment="1">
      <alignment horizontal="center"/>
    </xf>
    <xf numFmtId="0" fontId="10" fillId="44" borderId="23" xfId="42" applyFont="1" applyFill="1" applyBorder="1" applyAlignment="1">
      <alignment horizontal="right" vertical="center"/>
    </xf>
    <xf numFmtId="0" fontId="10" fillId="44" borderId="5" xfId="42" applyFont="1" applyFill="1" applyBorder="1" applyAlignment="1">
      <alignment horizontal="right" vertical="center"/>
    </xf>
    <xf numFmtId="0" fontId="10" fillId="44" borderId="6" xfId="42" applyFont="1" applyFill="1" applyBorder="1" applyAlignment="1">
      <alignment horizontal="right" vertical="center"/>
    </xf>
    <xf numFmtId="0" fontId="1" fillId="35" borderId="9" xfId="42" applyFont="1" applyFill="1" applyBorder="1" applyAlignment="1" applyProtection="1">
      <alignment horizontal="center"/>
    </xf>
    <xf numFmtId="0" fontId="1" fillId="48" borderId="9" xfId="42" applyFont="1" applyFill="1" applyBorder="1" applyAlignment="1" applyProtection="1">
      <alignment horizontal="left"/>
      <protection locked="0"/>
    </xf>
    <xf numFmtId="0" fontId="0" fillId="48" borderId="9" xfId="0" applyFill="1" applyBorder="1" applyAlignment="1" applyProtection="1">
      <alignment horizontal="left"/>
      <protection locked="0"/>
    </xf>
    <xf numFmtId="0" fontId="0" fillId="48" borderId="73" xfId="0" applyFill="1" applyBorder="1" applyAlignment="1" applyProtection="1">
      <alignment horizontal="left"/>
      <protection locked="0"/>
    </xf>
    <xf numFmtId="0" fontId="1" fillId="0" borderId="7" xfId="42" applyFont="1" applyFill="1" applyBorder="1" applyAlignment="1" applyProtection="1">
      <alignment horizontal="center"/>
    </xf>
    <xf numFmtId="0" fontId="1" fillId="0" borderId="0" xfId="42" applyFont="1" applyFill="1" applyBorder="1" applyAlignment="1" applyProtection="1">
      <alignment horizontal="center"/>
    </xf>
    <xf numFmtId="0" fontId="1" fillId="0" borderId="0" xfId="42" applyFont="1" applyBorder="1" applyAlignment="1" applyProtection="1">
      <alignment horizontal="center"/>
    </xf>
    <xf numFmtId="40" fontId="2" fillId="0" borderId="9" xfId="42" applyNumberFormat="1" applyFont="1" applyFill="1" applyBorder="1" applyAlignment="1" applyProtection="1">
      <alignment horizontal="right"/>
    </xf>
    <xf numFmtId="0" fontId="90" fillId="45" borderId="82" xfId="42" applyFont="1" applyFill="1" applyBorder="1" applyAlignment="1" applyProtection="1">
      <alignment horizontal="center" vertical="center" wrapText="1"/>
    </xf>
    <xf numFmtId="0" fontId="90" fillId="45" borderId="83" xfId="42" applyFont="1" applyFill="1" applyBorder="1" applyAlignment="1" applyProtection="1">
      <alignment horizontal="center" vertical="center"/>
    </xf>
    <xf numFmtId="0" fontId="90" fillId="45" borderId="84" xfId="42" applyFont="1" applyFill="1" applyBorder="1" applyAlignment="1" applyProtection="1">
      <alignment horizontal="center" vertical="center"/>
    </xf>
    <xf numFmtId="0" fontId="88" fillId="43" borderId="21" xfId="42" applyFont="1" applyFill="1" applyBorder="1" applyAlignment="1" applyProtection="1">
      <alignment horizontal="center"/>
    </xf>
    <xf numFmtId="0" fontId="88" fillId="43" borderId="20" xfId="42" applyFont="1" applyFill="1" applyBorder="1" applyAlignment="1" applyProtection="1">
      <alignment horizontal="center"/>
    </xf>
    <xf numFmtId="0" fontId="88" fillId="43" borderId="64" xfId="42" applyFont="1" applyFill="1" applyBorder="1" applyAlignment="1" applyProtection="1">
      <alignment horizontal="center"/>
    </xf>
    <xf numFmtId="0" fontId="12" fillId="0" borderId="22" xfId="42" applyFont="1" applyFill="1" applyBorder="1" applyAlignment="1" applyProtection="1">
      <alignment horizontal="center" vertical="center"/>
    </xf>
    <xf numFmtId="0" fontId="12" fillId="0" borderId="0" xfId="42" applyFont="1" applyFill="1" applyBorder="1" applyAlignment="1" applyProtection="1">
      <alignment horizontal="center" vertical="center"/>
    </xf>
    <xf numFmtId="0" fontId="12" fillId="0" borderId="19" xfId="42" applyFont="1" applyFill="1" applyBorder="1" applyAlignment="1" applyProtection="1">
      <alignment horizontal="center" vertical="center"/>
    </xf>
    <xf numFmtId="0" fontId="89" fillId="43" borderId="24" xfId="42" applyFont="1" applyFill="1" applyBorder="1" applyAlignment="1" applyProtection="1">
      <alignment horizontal="right" vertical="center"/>
    </xf>
    <xf numFmtId="0" fontId="89" fillId="43" borderId="5" xfId="42" applyFont="1" applyFill="1" applyBorder="1" applyAlignment="1" applyProtection="1">
      <alignment horizontal="right" vertical="center"/>
    </xf>
    <xf numFmtId="0" fontId="89" fillId="43" borderId="25" xfId="42" applyFont="1" applyFill="1" applyBorder="1" applyAlignment="1" applyProtection="1">
      <alignment horizontal="right" vertical="center"/>
    </xf>
    <xf numFmtId="169" fontId="2" fillId="48" borderId="9" xfId="42" applyNumberFormat="1" applyFont="1" applyFill="1" applyBorder="1" applyAlignment="1" applyProtection="1">
      <alignment horizontal="center"/>
      <protection locked="0"/>
    </xf>
    <xf numFmtId="169" fontId="2" fillId="48" borderId="73" xfId="42" applyNumberFormat="1" applyFont="1" applyFill="1" applyBorder="1" applyAlignment="1" applyProtection="1">
      <alignment horizontal="center"/>
      <protection locked="0"/>
    </xf>
    <xf numFmtId="0" fontId="1" fillId="0" borderId="22" xfId="42" applyFont="1" applyBorder="1" applyAlignment="1" applyProtection="1">
      <alignment horizontal="left"/>
    </xf>
    <xf numFmtId="0" fontId="1" fillId="0" borderId="0" xfId="42" applyFont="1" applyBorder="1" applyAlignment="1" applyProtection="1">
      <alignment horizontal="left"/>
    </xf>
    <xf numFmtId="0" fontId="1" fillId="48" borderId="9" xfId="42" applyFont="1" applyFill="1" applyBorder="1" applyAlignment="1" applyProtection="1">
      <alignment horizontal="center"/>
      <protection locked="0"/>
    </xf>
    <xf numFmtId="0" fontId="1" fillId="48" borderId="73" xfId="42" applyFont="1" applyFill="1" applyBorder="1" applyAlignment="1" applyProtection="1">
      <alignment horizontal="center"/>
      <protection locked="0"/>
    </xf>
    <xf numFmtId="49" fontId="1" fillId="48" borderId="1" xfId="42" applyNumberFormat="1" applyFont="1" applyFill="1" applyBorder="1" applyAlignment="1" applyProtection="1">
      <alignment horizontal="left"/>
      <protection locked="0"/>
    </xf>
    <xf numFmtId="0" fontId="1" fillId="0" borderId="0" xfId="42" applyFont="1" applyFill="1" applyBorder="1" applyAlignment="1" applyProtection="1">
      <alignment horizontal="left"/>
    </xf>
    <xf numFmtId="0" fontId="1" fillId="0" borderId="22" xfId="42" applyFont="1" applyBorder="1" applyAlignment="1" applyProtection="1"/>
    <xf numFmtId="0" fontId="1" fillId="0" borderId="0" xfId="42" applyFont="1" applyBorder="1" applyAlignment="1" applyProtection="1"/>
    <xf numFmtId="0" fontId="1" fillId="0" borderId="22" xfId="42" applyFont="1" applyBorder="1" applyAlignment="1" applyProtection="1">
      <alignment horizontal="center"/>
    </xf>
    <xf numFmtId="0" fontId="1" fillId="0" borderId="19" xfId="42" applyFont="1" applyBorder="1" applyAlignment="1" applyProtection="1">
      <alignment horizontal="center"/>
    </xf>
    <xf numFmtId="0" fontId="1" fillId="0" borderId="85" xfId="42" applyFont="1" applyBorder="1" applyAlignment="1" applyProtection="1">
      <alignment horizontal="center"/>
    </xf>
    <xf numFmtId="0" fontId="1" fillId="0" borderId="2" xfId="42" applyFont="1" applyBorder="1" applyAlignment="1" applyProtection="1">
      <alignment horizontal="center"/>
    </xf>
    <xf numFmtId="0" fontId="1" fillId="0" borderId="86" xfId="42" applyFont="1" applyBorder="1" applyAlignment="1" applyProtection="1">
      <alignment horizontal="center"/>
    </xf>
    <xf numFmtId="0" fontId="2" fillId="48" borderId="9" xfId="42" applyFont="1" applyFill="1" applyBorder="1" applyAlignment="1" applyProtection="1">
      <alignment horizontal="left"/>
      <protection locked="0"/>
    </xf>
    <xf numFmtId="0" fontId="85" fillId="0" borderId="65" xfId="42" applyFont="1" applyBorder="1" applyAlignment="1" applyProtection="1">
      <alignment horizontal="left" wrapText="1"/>
    </xf>
    <xf numFmtId="0" fontId="85" fillId="0" borderId="39" xfId="42" applyFont="1" applyBorder="1" applyAlignment="1" applyProtection="1">
      <alignment horizontal="left" wrapText="1"/>
    </xf>
    <xf numFmtId="0" fontId="85" fillId="0" borderId="69" xfId="42" applyFont="1" applyBorder="1" applyAlignment="1" applyProtection="1">
      <alignment horizontal="left" wrapText="1"/>
    </xf>
    <xf numFmtId="0" fontId="21" fillId="0" borderId="22" xfId="42" applyFont="1" applyBorder="1" applyAlignment="1" applyProtection="1">
      <alignment horizontal="left" vertical="top" wrapText="1"/>
    </xf>
    <xf numFmtId="0" fontId="21" fillId="0" borderId="0" xfId="42" applyFont="1" applyBorder="1" applyAlignment="1" applyProtection="1">
      <alignment horizontal="left" vertical="top" wrapText="1"/>
    </xf>
    <xf numFmtId="0" fontId="21" fillId="0" borderId="19" xfId="42" applyFont="1" applyBorder="1" applyAlignment="1" applyProtection="1">
      <alignment horizontal="left" vertical="top" wrapText="1"/>
    </xf>
    <xf numFmtId="0" fontId="1" fillId="48" borderId="39" xfId="43" applyFont="1" applyFill="1" applyBorder="1" applyAlignment="1" applyProtection="1">
      <alignment horizontal="left"/>
      <protection locked="0"/>
    </xf>
    <xf numFmtId="168" fontId="1" fillId="48" borderId="39" xfId="43" applyNumberFormat="1" applyFont="1" applyFill="1" applyBorder="1" applyAlignment="1" applyProtection="1">
      <alignment horizontal="center"/>
      <protection locked="0"/>
    </xf>
    <xf numFmtId="168" fontId="1" fillId="48" borderId="69" xfId="43" applyNumberFormat="1" applyFont="1" applyFill="1" applyBorder="1" applyAlignment="1" applyProtection="1">
      <alignment horizontal="center"/>
      <protection locked="0"/>
    </xf>
    <xf numFmtId="40" fontId="2" fillId="48" borderId="9" xfId="42" applyNumberFormat="1" applyFont="1" applyFill="1" applyBorder="1" applyAlignment="1" applyProtection="1">
      <alignment horizontal="right"/>
      <protection locked="0"/>
    </xf>
    <xf numFmtId="0" fontId="86" fillId="43" borderId="82" xfId="42" applyFont="1" applyFill="1" applyBorder="1" applyAlignment="1" applyProtection="1">
      <alignment horizontal="center" vertical="center"/>
    </xf>
    <xf numFmtId="0" fontId="86" fillId="43" borderId="83" xfId="42" applyFont="1" applyFill="1" applyBorder="1" applyAlignment="1" applyProtection="1">
      <alignment horizontal="center" vertical="center"/>
    </xf>
    <xf numFmtId="0" fontId="86" fillId="43" borderId="84" xfId="42" applyFont="1" applyFill="1" applyBorder="1" applyAlignment="1" applyProtection="1">
      <alignment horizontal="center" vertical="center"/>
    </xf>
    <xf numFmtId="0" fontId="21" fillId="0" borderId="22" xfId="42" applyFont="1" applyBorder="1" applyAlignment="1" applyProtection="1">
      <alignment horizontal="center"/>
    </xf>
    <xf numFmtId="0" fontId="21" fillId="0" borderId="0" xfId="42" applyFont="1" applyBorder="1" applyAlignment="1" applyProtection="1">
      <alignment horizontal="center"/>
    </xf>
    <xf numFmtId="0" fontId="70" fillId="43" borderId="57" xfId="42" applyFont="1" applyFill="1" applyBorder="1" applyAlignment="1" applyProtection="1">
      <alignment horizontal="center" wrapText="1"/>
    </xf>
    <xf numFmtId="0" fontId="70" fillId="43" borderId="52" xfId="42" applyFont="1" applyFill="1" applyBorder="1" applyAlignment="1" applyProtection="1">
      <alignment horizontal="center" wrapText="1"/>
    </xf>
    <xf numFmtId="0" fontId="70" fillId="43" borderId="51" xfId="42" applyFont="1" applyFill="1" applyBorder="1" applyAlignment="1" applyProtection="1">
      <alignment horizontal="center" wrapText="1"/>
    </xf>
    <xf numFmtId="0" fontId="21" fillId="0" borderId="19" xfId="42" applyFont="1" applyBorder="1" applyAlignment="1" applyProtection="1">
      <alignment horizontal="center"/>
    </xf>
    <xf numFmtId="0" fontId="60" fillId="0" borderId="22" xfId="0" applyFont="1" applyBorder="1" applyAlignment="1" applyProtection="1">
      <alignment horizontal="left" vertical="top" wrapText="1"/>
    </xf>
    <xf numFmtId="0" fontId="60" fillId="0" borderId="0" xfId="0" applyFont="1" applyBorder="1" applyAlignment="1" applyProtection="1">
      <alignment horizontal="left" vertical="top" wrapText="1"/>
    </xf>
    <xf numFmtId="0" fontId="60" fillId="0" borderId="19" xfId="0" applyFont="1" applyBorder="1" applyAlignment="1" applyProtection="1">
      <alignment horizontal="left" vertical="top" wrapText="1"/>
    </xf>
    <xf numFmtId="0" fontId="86" fillId="43" borderId="82" xfId="42" applyFont="1" applyFill="1" applyBorder="1" applyAlignment="1" applyProtection="1">
      <alignment horizontal="left" vertical="center"/>
    </xf>
    <xf numFmtId="0" fontId="86" fillId="43" borderId="83" xfId="42" applyFont="1" applyFill="1" applyBorder="1" applyAlignment="1" applyProtection="1">
      <alignment horizontal="left" vertical="center"/>
    </xf>
    <xf numFmtId="0" fontId="86" fillId="43" borderId="84" xfId="42" applyFont="1" applyFill="1" applyBorder="1" applyAlignment="1" applyProtection="1">
      <alignment horizontal="left" vertical="center"/>
    </xf>
    <xf numFmtId="40" fontId="2" fillId="0" borderId="1" xfId="42" applyNumberFormat="1" applyFont="1" applyFill="1" applyBorder="1" applyAlignment="1" applyProtection="1">
      <alignment horizontal="right"/>
    </xf>
    <xf numFmtId="0" fontId="70" fillId="43" borderId="87" xfId="42" applyFont="1" applyFill="1" applyBorder="1" applyAlignment="1" applyProtection="1">
      <alignment horizontal="center" wrapText="1"/>
    </xf>
    <xf numFmtId="0" fontId="59" fillId="0" borderId="22" xfId="0" applyFont="1" applyFill="1" applyBorder="1" applyAlignment="1" applyProtection="1">
      <alignment horizontal="center"/>
    </xf>
    <xf numFmtId="0" fontId="59" fillId="0" borderId="0" xfId="0" applyFont="1" applyFill="1" applyBorder="1" applyProtection="1"/>
    <xf numFmtId="40" fontId="2" fillId="35" borderId="9" xfId="42" applyNumberFormat="1" applyFont="1" applyFill="1" applyBorder="1" applyAlignment="1" applyProtection="1">
      <alignment horizontal="right"/>
    </xf>
    <xf numFmtId="0" fontId="21" fillId="0" borderId="0" xfId="43" applyFont="1" applyFill="1" applyBorder="1" applyAlignment="1" applyProtection="1">
      <alignment horizontal="left" vertical="top" wrapText="1"/>
    </xf>
    <xf numFmtId="0" fontId="0" fillId="0" borderId="0" xfId="0" applyAlignment="1" applyProtection="1">
      <alignment horizontal="left" vertical="top" wrapText="1"/>
    </xf>
    <xf numFmtId="0" fontId="21" fillId="0" borderId="0" xfId="42" applyFont="1" applyFill="1" applyBorder="1" applyAlignment="1" applyProtection="1">
      <alignment horizontal="left" vertical="top" wrapText="1"/>
    </xf>
    <xf numFmtId="0" fontId="1" fillId="48" borderId="9" xfId="42" applyFont="1" applyFill="1" applyBorder="1" applyAlignment="1" applyProtection="1">
      <alignment horizontal="left" vertical="top" wrapText="1"/>
      <protection locked="0"/>
    </xf>
    <xf numFmtId="0" fontId="1" fillId="48" borderId="73" xfId="42" applyFont="1" applyFill="1" applyBorder="1" applyAlignment="1" applyProtection="1">
      <alignment horizontal="left" vertical="top" wrapText="1"/>
      <protection locked="0"/>
    </xf>
    <xf numFmtId="49" fontId="1" fillId="48" borderId="9" xfId="42" applyNumberFormat="1" applyFont="1" applyFill="1" applyBorder="1" applyAlignment="1" applyProtection="1">
      <alignment horizontal="left"/>
      <protection locked="0"/>
    </xf>
    <xf numFmtId="0" fontId="1" fillId="0" borderId="17" xfId="42" applyFont="1" applyBorder="1" applyAlignment="1" applyProtection="1">
      <alignment horizontal="left"/>
    </xf>
    <xf numFmtId="49" fontId="1" fillId="48" borderId="73" xfId="42" applyNumberFormat="1" applyFont="1" applyFill="1" applyBorder="1" applyAlignment="1" applyProtection="1">
      <alignment horizontal="left"/>
      <protection locked="0"/>
    </xf>
    <xf numFmtId="0" fontId="1" fillId="48" borderId="1" xfId="42" applyFont="1" applyFill="1" applyBorder="1" applyAlignment="1" applyProtection="1">
      <alignment horizontal="left"/>
      <protection locked="0"/>
    </xf>
    <xf numFmtId="0" fontId="1" fillId="48" borderId="73" xfId="42" applyFont="1" applyFill="1" applyBorder="1" applyAlignment="1" applyProtection="1">
      <alignment horizontal="left"/>
      <protection locked="0"/>
    </xf>
    <xf numFmtId="2" fontId="1" fillId="35" borderId="0" xfId="42" applyNumberFormat="1" applyFont="1" applyFill="1" applyBorder="1" applyAlignment="1" applyProtection="1">
      <alignment horizontal="center"/>
    </xf>
    <xf numFmtId="0" fontId="21" fillId="0" borderId="0" xfId="42" applyFont="1" applyBorder="1" applyAlignment="1" applyProtection="1">
      <alignment horizontal="left"/>
    </xf>
    <xf numFmtId="0" fontId="21" fillId="0" borderId="19" xfId="42" applyFont="1" applyBorder="1" applyAlignment="1" applyProtection="1">
      <alignment horizontal="left"/>
    </xf>
    <xf numFmtId="40" fontId="2" fillId="35" borderId="1" xfId="42" applyNumberFormat="1" applyFont="1" applyFill="1" applyBorder="1" applyAlignment="1" applyProtection="1">
      <alignment horizontal="right"/>
    </xf>
    <xf numFmtId="40" fontId="0" fillId="0" borderId="1" xfId="0" applyNumberFormat="1" applyBorder="1" applyAlignment="1" applyProtection="1">
      <alignment horizontal="right"/>
    </xf>
    <xf numFmtId="40" fontId="21" fillId="48" borderId="9" xfId="42" applyNumberFormat="1" applyFont="1" applyFill="1" applyBorder="1" applyAlignment="1" applyProtection="1">
      <alignment horizontal="right"/>
      <protection locked="0"/>
    </xf>
    <xf numFmtId="0" fontId="1" fillId="0" borderId="9" xfId="42" applyFont="1" applyFill="1" applyBorder="1" applyAlignment="1" applyProtection="1">
      <alignment horizontal="center"/>
    </xf>
    <xf numFmtId="2" fontId="1" fillId="48" borderId="9" xfId="42" applyNumberFormat="1" applyFont="1" applyFill="1" applyBorder="1" applyAlignment="1" applyProtection="1">
      <alignment horizontal="right"/>
      <protection locked="0"/>
    </xf>
    <xf numFmtId="181" fontId="21" fillId="0" borderId="0" xfId="42" applyNumberFormat="1" applyFont="1" applyBorder="1" applyAlignment="1" applyProtection="1">
      <alignment horizontal="left"/>
    </xf>
    <xf numFmtId="181" fontId="21" fillId="0" borderId="19" xfId="42" applyNumberFormat="1" applyFont="1" applyBorder="1" applyAlignment="1" applyProtection="1">
      <alignment horizontal="left"/>
    </xf>
    <xf numFmtId="40" fontId="2" fillId="35" borderId="0" xfId="42" applyNumberFormat="1" applyFont="1" applyFill="1" applyBorder="1" applyAlignment="1" applyProtection="1">
      <alignment horizontal="center"/>
    </xf>
    <xf numFmtId="0" fontId="21" fillId="0" borderId="22" xfId="42" applyFont="1" applyFill="1" applyBorder="1" applyAlignment="1" applyProtection="1">
      <alignment horizontal="center"/>
    </xf>
    <xf numFmtId="0" fontId="21" fillId="0" borderId="0" xfId="42" applyFont="1" applyFill="1" applyBorder="1" applyAlignment="1" applyProtection="1">
      <alignment horizontal="center"/>
    </xf>
    <xf numFmtId="0" fontId="21" fillId="0" borderId="19" xfId="42" applyFont="1" applyFill="1" applyBorder="1" applyAlignment="1" applyProtection="1">
      <alignment horizontal="center"/>
    </xf>
    <xf numFmtId="0" fontId="35" fillId="0" borderId="22" xfId="42" applyFont="1" applyBorder="1" applyAlignment="1" applyProtection="1">
      <alignment horizontal="right" wrapText="1"/>
    </xf>
    <xf numFmtId="0" fontId="35" fillId="0" borderId="0" xfId="42" applyFont="1" applyBorder="1" applyAlignment="1" applyProtection="1">
      <alignment horizontal="right" wrapText="1"/>
    </xf>
    <xf numFmtId="40" fontId="1" fillId="35" borderId="0" xfId="42" applyNumberFormat="1" applyFont="1" applyFill="1" applyBorder="1" applyAlignment="1" applyProtection="1">
      <alignment horizontal="right"/>
    </xf>
    <xf numFmtId="182" fontId="21" fillId="0" borderId="0" xfId="42" applyNumberFormat="1" applyFont="1" applyBorder="1" applyAlignment="1" applyProtection="1">
      <alignment horizontal="left"/>
    </xf>
    <xf numFmtId="182" fontId="21" fillId="0" borderId="19" xfId="42" applyNumberFormat="1" applyFont="1" applyBorder="1" applyAlignment="1" applyProtection="1">
      <alignment horizontal="left"/>
    </xf>
    <xf numFmtId="176" fontId="21" fillId="0" borderId="0" xfId="42" applyNumberFormat="1" applyFont="1" applyBorder="1" applyAlignment="1" applyProtection="1">
      <alignment horizontal="left"/>
    </xf>
    <xf numFmtId="165" fontId="1" fillId="35" borderId="0" xfId="42" applyNumberFormat="1" applyFont="1" applyFill="1" applyBorder="1" applyAlignment="1" applyProtection="1">
      <alignment horizontal="center"/>
    </xf>
    <xf numFmtId="40" fontId="71" fillId="43" borderId="9" xfId="43" applyNumberFormat="1" applyFont="1" applyFill="1" applyBorder="1" applyAlignment="1" applyProtection="1">
      <alignment horizontal="right" vertical="center"/>
    </xf>
    <xf numFmtId="0" fontId="91" fillId="40" borderId="0" xfId="42" applyFont="1" applyFill="1" applyBorder="1" applyAlignment="1" applyProtection="1">
      <alignment horizontal="left" wrapText="1"/>
    </xf>
    <xf numFmtId="0" fontId="92" fillId="40" borderId="0" xfId="0" applyFont="1" applyFill="1" applyBorder="1" applyAlignment="1" applyProtection="1">
      <alignment wrapText="1"/>
    </xf>
    <xf numFmtId="0" fontId="21" fillId="48" borderId="9" xfId="42" applyFont="1" applyFill="1" applyBorder="1" applyAlignment="1" applyProtection="1">
      <alignment horizontal="left"/>
      <protection locked="0"/>
    </xf>
    <xf numFmtId="0" fontId="0" fillId="0" borderId="9" xfId="0" applyBorder="1" applyAlignment="1" applyProtection="1">
      <alignment horizontal="left"/>
      <protection locked="0"/>
    </xf>
    <xf numFmtId="178" fontId="21" fillId="0" borderId="0" xfId="42" applyNumberFormat="1" applyFont="1" applyFill="1" applyBorder="1" applyAlignment="1" applyProtection="1"/>
    <xf numFmtId="178" fontId="0" fillId="0" borderId="0" xfId="0" applyNumberFormat="1" applyAlignment="1"/>
    <xf numFmtId="4" fontId="1" fillId="48" borderId="9" xfId="30" applyNumberFormat="1" applyFont="1" applyFill="1" applyBorder="1" applyAlignment="1" applyProtection="1">
      <alignment horizontal="right"/>
      <protection locked="0"/>
    </xf>
    <xf numFmtId="0" fontId="0" fillId="48" borderId="9" xfId="0" applyFill="1" applyBorder="1" applyAlignment="1" applyProtection="1">
      <alignment horizontal="right"/>
      <protection locked="0"/>
    </xf>
    <xf numFmtId="0" fontId="14" fillId="41" borderId="57" xfId="43" applyFont="1" applyFill="1" applyBorder="1" applyAlignment="1" applyProtection="1">
      <alignment horizontal="center"/>
    </xf>
    <xf numFmtId="0" fontId="79" fillId="41" borderId="52" xfId="0" applyFont="1" applyFill="1" applyBorder="1" applyAlignment="1" applyProtection="1">
      <alignment horizontal="center"/>
    </xf>
    <xf numFmtId="0" fontId="87" fillId="0" borderId="51" xfId="0" applyFont="1" applyBorder="1" applyAlignment="1" applyProtection="1">
      <alignment horizontal="center"/>
    </xf>
    <xf numFmtId="0" fontId="14" fillId="0" borderId="79" xfId="43" applyFont="1" applyFill="1" applyBorder="1" applyAlignment="1" applyProtection="1">
      <alignment horizontal="left"/>
    </xf>
    <xf numFmtId="0" fontId="79" fillId="0" borderId="14" xfId="0" applyFont="1" applyFill="1" applyBorder="1" applyAlignment="1" applyProtection="1">
      <alignment horizontal="left"/>
    </xf>
    <xf numFmtId="0" fontId="87" fillId="0" borderId="88" xfId="0" applyFont="1" applyFill="1" applyBorder="1" applyAlignment="1" applyProtection="1"/>
    <xf numFmtId="0" fontId="14" fillId="0" borderId="22" xfId="43" applyFont="1" applyFill="1" applyBorder="1" applyAlignment="1" applyProtection="1">
      <alignment horizontal="left"/>
    </xf>
    <xf numFmtId="0" fontId="79" fillId="0" borderId="0" xfId="0" applyFont="1" applyFill="1" applyBorder="1" applyAlignment="1" applyProtection="1">
      <alignment horizontal="left"/>
    </xf>
    <xf numFmtId="0" fontId="87" fillId="0" borderId="19" xfId="0" applyFont="1" applyFill="1" applyBorder="1" applyAlignment="1" applyProtection="1"/>
    <xf numFmtId="0" fontId="14" fillId="48" borderId="57" xfId="43" applyFont="1" applyFill="1" applyBorder="1" applyAlignment="1" applyProtection="1">
      <alignment horizontal="center" wrapText="1"/>
      <protection locked="0"/>
    </xf>
    <xf numFmtId="0" fontId="93" fillId="48" borderId="51" xfId="0" applyFont="1" applyFill="1" applyBorder="1" applyAlignment="1" applyProtection="1">
      <alignment horizontal="center" wrapText="1"/>
      <protection locked="0"/>
    </xf>
    <xf numFmtId="0" fontId="79" fillId="48" borderId="26" xfId="0" applyFont="1" applyFill="1" applyBorder="1" applyAlignment="1" applyProtection="1">
      <alignment horizontal="left"/>
      <protection locked="0"/>
    </xf>
    <xf numFmtId="0" fontId="87" fillId="41" borderId="51" xfId="0" applyFont="1" applyFill="1" applyBorder="1" applyAlignment="1" applyProtection="1">
      <alignment horizontal="center"/>
    </xf>
    <xf numFmtId="169" fontId="3" fillId="48" borderId="22" xfId="43" applyNumberFormat="1" applyFont="1" applyFill="1" applyBorder="1" applyAlignment="1" applyProtection="1">
      <alignment horizontal="center"/>
      <protection locked="0"/>
    </xf>
    <xf numFmtId="169" fontId="3" fillId="48" borderId="109" xfId="43" applyNumberFormat="1" applyFont="1" applyFill="1" applyBorder="1" applyAlignment="1" applyProtection="1">
      <alignment horizontal="center"/>
      <protection locked="0"/>
    </xf>
    <xf numFmtId="0" fontId="5" fillId="48" borderId="75" xfId="43" applyFont="1" applyFill="1" applyBorder="1" applyProtection="1">
      <protection locked="0"/>
    </xf>
    <xf numFmtId="0" fontId="5" fillId="48" borderId="77" xfId="43" applyFill="1" applyBorder="1" applyProtection="1">
      <protection locked="0"/>
    </xf>
    <xf numFmtId="0" fontId="5" fillId="48" borderId="75" xfId="43" applyFill="1" applyBorder="1" applyAlignment="1" applyProtection="1">
      <alignment horizontal="left"/>
      <protection locked="0"/>
    </xf>
    <xf numFmtId="0" fontId="5" fillId="48" borderId="76" xfId="43" applyFill="1" applyBorder="1" applyAlignment="1" applyProtection="1">
      <alignment horizontal="left"/>
      <protection locked="0"/>
    </xf>
    <xf numFmtId="8" fontId="5" fillId="0" borderId="21" xfId="43" applyNumberFormat="1" applyFill="1" applyBorder="1" applyProtection="1"/>
    <xf numFmtId="8" fontId="5" fillId="0" borderId="65" xfId="43" applyNumberFormat="1" applyFill="1" applyBorder="1" applyProtection="1"/>
    <xf numFmtId="14" fontId="5" fillId="48" borderId="75" xfId="43" applyNumberFormat="1" applyFont="1" applyFill="1" applyBorder="1" applyAlignment="1" applyProtection="1">
      <alignment horizontal="left"/>
      <protection locked="0"/>
    </xf>
    <xf numFmtId="0" fontId="61" fillId="0" borderId="77" xfId="0" applyFont="1" applyBorder="1" applyAlignment="1" applyProtection="1">
      <alignment horizontal="left"/>
      <protection locked="0"/>
    </xf>
    <xf numFmtId="0" fontId="61" fillId="0" borderId="76" xfId="0" applyFont="1" applyBorder="1" applyAlignment="1" applyProtection="1">
      <alignment horizontal="left"/>
      <protection locked="0"/>
    </xf>
    <xf numFmtId="174" fontId="14" fillId="0" borderId="59" xfId="30" applyNumberFormat="1" applyFont="1" applyBorder="1" applyAlignment="1" applyProtection="1">
      <alignment horizontal="center"/>
    </xf>
    <xf numFmtId="174" fontId="14" fillId="0" borderId="61" xfId="30" applyNumberFormat="1" applyFont="1" applyBorder="1" applyAlignment="1" applyProtection="1">
      <alignment horizontal="center"/>
    </xf>
    <xf numFmtId="0" fontId="15" fillId="0" borderId="21" xfId="43" applyFont="1" applyBorder="1" applyAlignment="1" applyProtection="1">
      <alignment horizontal="left"/>
    </xf>
    <xf numFmtId="0" fontId="15" fillId="0" borderId="52" xfId="43" applyFont="1" applyBorder="1" applyAlignment="1" applyProtection="1">
      <alignment horizontal="left"/>
    </xf>
    <xf numFmtId="0" fontId="14" fillId="0" borderId="26" xfId="43" applyFont="1" applyBorder="1" applyAlignment="1" applyProtection="1">
      <alignment horizontal="right"/>
    </xf>
    <xf numFmtId="0" fontId="3" fillId="48" borderId="22" xfId="43" applyFont="1" applyFill="1" applyBorder="1" applyProtection="1">
      <protection locked="0"/>
    </xf>
    <xf numFmtId="0" fontId="3" fillId="48" borderId="0" xfId="43" applyFont="1" applyFill="1" applyBorder="1" applyProtection="1">
      <protection locked="0"/>
    </xf>
    <xf numFmtId="0" fontId="3" fillId="48" borderId="19" xfId="43" applyFont="1" applyFill="1" applyBorder="1" applyProtection="1">
      <protection locked="0"/>
    </xf>
    <xf numFmtId="0" fontId="39" fillId="0" borderId="65" xfId="43" applyFont="1" applyFill="1" applyBorder="1" applyAlignment="1" applyProtection="1"/>
    <xf numFmtId="0" fontId="39" fillId="0" borderId="39" xfId="43" applyFont="1" applyFill="1" applyBorder="1" applyAlignment="1" applyProtection="1"/>
    <xf numFmtId="0" fontId="39" fillId="0" borderId="69" xfId="43" applyFont="1" applyFill="1" applyBorder="1" applyAlignment="1" applyProtection="1"/>
    <xf numFmtId="0" fontId="5" fillId="48" borderId="76" xfId="43" applyFill="1" applyBorder="1" applyProtection="1">
      <protection locked="0"/>
    </xf>
    <xf numFmtId="0" fontId="5" fillId="48" borderId="111" xfId="43" applyFont="1" applyFill="1" applyBorder="1" applyProtection="1">
      <protection locked="0"/>
    </xf>
    <xf numFmtId="0" fontId="5" fillId="48" borderId="17" xfId="43" applyFill="1" applyBorder="1" applyProtection="1">
      <protection locked="0"/>
    </xf>
    <xf numFmtId="0" fontId="5" fillId="48" borderId="112" xfId="43" applyFill="1" applyBorder="1" applyProtection="1">
      <protection locked="0"/>
    </xf>
    <xf numFmtId="0" fontId="15" fillId="41" borderId="52" xfId="43" applyFont="1" applyFill="1" applyBorder="1" applyAlignment="1" applyProtection="1">
      <alignment horizontal="right"/>
    </xf>
    <xf numFmtId="0" fontId="0" fillId="0" borderId="52" xfId="0" applyBorder="1" applyAlignment="1" applyProtection="1"/>
    <xf numFmtId="0" fontId="0" fillId="0" borderId="51" xfId="0" applyBorder="1" applyAlignment="1" applyProtection="1"/>
    <xf numFmtId="0" fontId="14" fillId="41" borderId="52" xfId="43" applyFont="1" applyFill="1" applyBorder="1" applyAlignment="1" applyProtection="1">
      <alignment horizontal="center"/>
    </xf>
    <xf numFmtId="0" fontId="14" fillId="41" borderId="51" xfId="43" applyFont="1" applyFill="1" applyBorder="1" applyAlignment="1" applyProtection="1">
      <alignment horizontal="center"/>
    </xf>
    <xf numFmtId="0" fontId="15" fillId="48" borderId="79" xfId="43" applyFont="1" applyFill="1" applyBorder="1" applyAlignment="1" applyProtection="1">
      <alignment horizontal="left"/>
      <protection locked="0"/>
    </xf>
    <xf numFmtId="0" fontId="15" fillId="48" borderId="14" xfId="43" applyFont="1" applyFill="1" applyBorder="1" applyAlignment="1" applyProtection="1">
      <alignment horizontal="left"/>
      <protection locked="0"/>
    </xf>
    <xf numFmtId="0" fontId="15" fillId="48" borderId="88" xfId="43" applyFont="1" applyFill="1" applyBorder="1" applyAlignment="1" applyProtection="1">
      <alignment horizontal="left"/>
      <protection locked="0"/>
    </xf>
    <xf numFmtId="0" fontId="15" fillId="48" borderId="66" xfId="43" applyFont="1" applyFill="1" applyBorder="1" applyAlignment="1" applyProtection="1">
      <alignment horizontal="left"/>
      <protection locked="0"/>
    </xf>
    <xf numFmtId="0" fontId="15" fillId="48" borderId="1" xfId="43" applyFont="1" applyFill="1" applyBorder="1" applyAlignment="1" applyProtection="1">
      <alignment horizontal="left"/>
      <protection locked="0"/>
    </xf>
    <xf numFmtId="0" fontId="15" fillId="48" borderId="74" xfId="43" applyFont="1" applyFill="1" applyBorder="1" applyAlignment="1" applyProtection="1">
      <alignment horizontal="left"/>
      <protection locked="0"/>
    </xf>
    <xf numFmtId="0" fontId="15" fillId="48" borderId="75" xfId="43" applyFont="1" applyFill="1" applyBorder="1" applyAlignment="1" applyProtection="1">
      <alignment horizontal="left"/>
      <protection locked="0"/>
    </xf>
    <xf numFmtId="0" fontId="15" fillId="48" borderId="77" xfId="43" applyFont="1" applyFill="1" applyBorder="1" applyAlignment="1" applyProtection="1">
      <alignment horizontal="left"/>
      <protection locked="0"/>
    </xf>
    <xf numFmtId="0" fontId="15" fillId="48" borderId="76" xfId="43" applyFont="1" applyFill="1" applyBorder="1" applyAlignment="1" applyProtection="1">
      <alignment horizontal="left"/>
      <protection locked="0"/>
    </xf>
    <xf numFmtId="0" fontId="14" fillId="41" borderId="79" xfId="43" applyFont="1" applyFill="1" applyBorder="1" applyAlignment="1" applyProtection="1">
      <alignment horizontal="center"/>
    </xf>
    <xf numFmtId="0" fontId="14" fillId="41" borderId="14" xfId="43" applyFont="1" applyFill="1" applyBorder="1" applyAlignment="1" applyProtection="1">
      <alignment horizontal="center"/>
    </xf>
    <xf numFmtId="0" fontId="14" fillId="41" borderId="31" xfId="43" applyFont="1" applyFill="1" applyBorder="1" applyAlignment="1" applyProtection="1">
      <alignment horizontal="center"/>
    </xf>
    <xf numFmtId="14" fontId="4" fillId="39" borderId="81" xfId="28" applyNumberFormat="1" applyFont="1" applyFill="1" applyBorder="1" applyAlignment="1">
      <alignment horizontal="center" vertical="center" wrapText="1"/>
    </xf>
    <xf numFmtId="14" fontId="4" fillId="39" borderId="41" xfId="28" applyNumberFormat="1" applyFont="1" applyFill="1" applyBorder="1" applyAlignment="1">
      <alignment horizontal="center" vertical="center" wrapText="1"/>
    </xf>
    <xf numFmtId="0" fontId="25" fillId="0" borderId="10" xfId="0" applyFont="1" applyBorder="1" applyAlignment="1" applyProtection="1">
      <alignment horizontal="left"/>
      <protection hidden="1"/>
    </xf>
    <xf numFmtId="0" fontId="25" fillId="0" borderId="1" xfId="0" applyFont="1" applyBorder="1" applyAlignment="1" applyProtection="1">
      <alignment horizontal="left"/>
      <protection hidden="1"/>
    </xf>
    <xf numFmtId="0" fontId="0" fillId="0" borderId="7" xfId="0" applyBorder="1" applyProtection="1">
      <protection hidden="1"/>
    </xf>
    <xf numFmtId="0" fontId="0" fillId="0" borderId="0" xfId="0" applyBorder="1" applyProtection="1">
      <protection hidden="1"/>
    </xf>
    <xf numFmtId="0" fontId="3" fillId="0" borderId="80" xfId="0" applyFont="1" applyBorder="1" applyAlignment="1" applyProtection="1">
      <alignment horizontal="center"/>
      <protection hidden="1"/>
    </xf>
    <xf numFmtId="0" fontId="3" fillId="0" borderId="2" xfId="0" applyFont="1" applyBorder="1" applyAlignment="1" applyProtection="1">
      <alignment horizontal="center"/>
      <protection hidden="1"/>
    </xf>
    <xf numFmtId="0" fontId="3" fillId="0" borderId="3" xfId="0" applyFont="1" applyBorder="1" applyAlignment="1" applyProtection="1">
      <alignment horizontal="center"/>
      <protection hidden="1"/>
    </xf>
    <xf numFmtId="0" fontId="6" fillId="0" borderId="2" xfId="0" applyFont="1" applyBorder="1" applyAlignment="1" applyProtection="1">
      <alignment horizontal="center"/>
    </xf>
    <xf numFmtId="0" fontId="5" fillId="0" borderId="23" xfId="0" applyFont="1" applyBorder="1" applyProtection="1">
      <protection hidden="1"/>
    </xf>
    <xf numFmtId="0" fontId="5" fillId="0" borderId="5" xfId="0" applyFont="1" applyBorder="1" applyProtection="1">
      <protection hidden="1"/>
    </xf>
    <xf numFmtId="0" fontId="5" fillId="0" borderId="6" xfId="0" applyFont="1" applyBorder="1" applyProtection="1">
      <protection hidden="1"/>
    </xf>
    <xf numFmtId="0" fontId="25" fillId="0" borderId="10" xfId="0" applyFont="1" applyBorder="1" applyProtection="1">
      <protection hidden="1"/>
    </xf>
    <xf numFmtId="0" fontId="25" fillId="0" borderId="1" xfId="0" applyFont="1" applyBorder="1" applyProtection="1">
      <protection hidden="1"/>
    </xf>
    <xf numFmtId="0" fontId="4" fillId="0" borderId="7" xfId="0" applyFont="1" applyFill="1" applyBorder="1" applyAlignment="1" applyProtection="1">
      <alignment horizontal="left" vertical="top" wrapText="1"/>
      <protection hidden="1"/>
    </xf>
    <xf numFmtId="0" fontId="4" fillId="0" borderId="0" xfId="0" applyFont="1" applyFill="1" applyBorder="1" applyAlignment="1" applyProtection="1">
      <alignment horizontal="left" vertical="top" wrapText="1"/>
      <protection hidden="1"/>
    </xf>
    <xf numFmtId="0" fontId="4" fillId="0" borderId="4" xfId="0" applyFont="1" applyFill="1" applyBorder="1" applyAlignment="1" applyProtection="1">
      <alignment horizontal="left" vertical="top" wrapText="1"/>
      <protection hidden="1"/>
    </xf>
    <xf numFmtId="0" fontId="23" fillId="34" borderId="97" xfId="0" applyFont="1" applyFill="1" applyBorder="1" applyAlignment="1" applyProtection="1">
      <alignment horizontal="center" vertical="center"/>
      <protection hidden="1"/>
    </xf>
    <xf numFmtId="0" fontId="23" fillId="34" borderId="98" xfId="0" applyFont="1" applyFill="1" applyBorder="1" applyAlignment="1" applyProtection="1">
      <alignment horizontal="center" vertical="center"/>
      <protection hidden="1"/>
    </xf>
    <xf numFmtId="0" fontId="23" fillId="34" borderId="99" xfId="0" applyFont="1" applyFill="1" applyBorder="1" applyAlignment="1" applyProtection="1">
      <alignment horizontal="center" vertical="center"/>
      <protection hidden="1"/>
    </xf>
    <xf numFmtId="0" fontId="5" fillId="0" borderId="91" xfId="0" applyFont="1" applyBorder="1" applyProtection="1">
      <protection hidden="1"/>
    </xf>
    <xf numFmtId="0" fontId="5" fillId="0" borderId="39" xfId="0" applyFont="1" applyBorder="1" applyProtection="1">
      <protection hidden="1"/>
    </xf>
    <xf numFmtId="0" fontId="5" fillId="0" borderId="92" xfId="0" applyFont="1" applyBorder="1" applyProtection="1">
      <protection hidden="1"/>
    </xf>
    <xf numFmtId="0" fontId="0" fillId="0" borderId="0" xfId="0" applyAlignment="1" applyProtection="1">
      <alignment horizontal="center"/>
    </xf>
    <xf numFmtId="0" fontId="25" fillId="0" borderId="7" xfId="0" applyFont="1" applyBorder="1" applyProtection="1">
      <protection hidden="1"/>
    </xf>
    <xf numFmtId="0" fontId="25" fillId="0" borderId="0" xfId="0" applyFont="1" applyBorder="1" applyProtection="1">
      <protection hidden="1"/>
    </xf>
    <xf numFmtId="0" fontId="25" fillId="0" borderId="96" xfId="0" applyFont="1" applyBorder="1" applyProtection="1">
      <protection hidden="1"/>
    </xf>
    <xf numFmtId="0" fontId="25" fillId="0" borderId="14" xfId="0" applyFont="1" applyBorder="1" applyProtection="1">
      <protection hidden="1"/>
    </xf>
    <xf numFmtId="164" fontId="5" fillId="0" borderId="7" xfId="0" applyNumberFormat="1" applyFont="1" applyBorder="1" applyProtection="1">
      <protection hidden="1"/>
    </xf>
    <xf numFmtId="0" fontId="5" fillId="0" borderId="0" xfId="0" applyFont="1" applyBorder="1" applyProtection="1">
      <protection hidden="1"/>
    </xf>
    <xf numFmtId="0" fontId="5" fillId="0" borderId="4" xfId="0" applyFont="1" applyBorder="1" applyProtection="1">
      <protection hidden="1"/>
    </xf>
    <xf numFmtId="0" fontId="12" fillId="34" borderId="7" xfId="0" applyFont="1" applyFill="1" applyBorder="1" applyAlignment="1" applyProtection="1">
      <alignment horizontal="center"/>
      <protection hidden="1"/>
    </xf>
    <xf numFmtId="0" fontId="22" fillId="34" borderId="0" xfId="0" applyFont="1" applyFill="1" applyBorder="1" applyAlignment="1" applyProtection="1">
      <alignment horizontal="center"/>
      <protection hidden="1"/>
    </xf>
    <xf numFmtId="0" fontId="22" fillId="34" borderId="4" xfId="0" applyFont="1" applyFill="1" applyBorder="1" applyAlignment="1" applyProtection="1">
      <alignment horizontal="center"/>
      <protection hidden="1"/>
    </xf>
    <xf numFmtId="0" fontId="25" fillId="0" borderId="7" xfId="0" applyFont="1" applyBorder="1" applyAlignment="1" applyProtection="1">
      <alignment horizontal="left"/>
      <protection hidden="1"/>
    </xf>
    <xf numFmtId="0" fontId="25" fillId="0" borderId="0" xfId="0" applyFont="1" applyBorder="1" applyAlignment="1" applyProtection="1">
      <alignment horizontal="left"/>
      <protection hidden="1"/>
    </xf>
    <xf numFmtId="0" fontId="98" fillId="34" borderId="98" xfId="0" applyFont="1" applyFill="1" applyBorder="1" applyAlignment="1" applyProtection="1">
      <alignment vertical="center"/>
      <protection hidden="1"/>
    </xf>
    <xf numFmtId="0" fontId="98" fillId="34" borderId="99" xfId="0" applyFont="1" applyFill="1" applyBorder="1" applyAlignment="1" applyProtection="1">
      <alignment vertical="center"/>
      <protection hidden="1"/>
    </xf>
    <xf numFmtId="0" fontId="25" fillId="0" borderId="8" xfId="0" applyFont="1" applyBorder="1" applyAlignment="1" applyProtection="1">
      <alignment horizontal="left"/>
      <protection hidden="1"/>
    </xf>
    <xf numFmtId="0" fontId="25" fillId="0" borderId="9" xfId="0" applyFont="1" applyBorder="1" applyAlignment="1" applyProtection="1">
      <alignment horizontal="left"/>
      <protection hidden="1"/>
    </xf>
    <xf numFmtId="0" fontId="8" fillId="34" borderId="80" xfId="42" applyFont="1" applyFill="1" applyBorder="1" applyAlignment="1" applyProtection="1">
      <alignment horizontal="center"/>
    </xf>
    <xf numFmtId="0" fontId="8" fillId="34" borderId="2" xfId="42" applyFont="1" applyFill="1" applyBorder="1" applyAlignment="1" applyProtection="1">
      <alignment horizontal="center"/>
    </xf>
    <xf numFmtId="0" fontId="8" fillId="34" borderId="3" xfId="42" applyFont="1" applyFill="1" applyBorder="1" applyAlignment="1" applyProtection="1">
      <alignment horizontal="center"/>
    </xf>
    <xf numFmtId="0" fontId="5" fillId="0" borderId="7" xfId="0" applyFont="1" applyBorder="1" applyProtection="1">
      <protection hidden="1"/>
    </xf>
    <xf numFmtId="0" fontId="21" fillId="0" borderId="23" xfId="0" applyFont="1" applyBorder="1" applyAlignment="1" applyProtection="1">
      <alignment horizontal="center"/>
      <protection hidden="1"/>
    </xf>
    <xf numFmtId="0" fontId="21" fillId="0" borderId="5" xfId="0" applyFont="1" applyBorder="1" applyAlignment="1" applyProtection="1">
      <alignment horizontal="center"/>
      <protection hidden="1"/>
    </xf>
    <xf numFmtId="0" fontId="21" fillId="0" borderId="6" xfId="0" applyFont="1" applyBorder="1" applyAlignment="1" applyProtection="1">
      <alignment horizontal="center"/>
      <protection hidden="1"/>
    </xf>
    <xf numFmtId="0" fontId="10" fillId="34" borderId="23" xfId="0" applyFont="1" applyFill="1" applyBorder="1" applyAlignment="1" applyProtection="1">
      <alignment horizontal="right"/>
      <protection hidden="1"/>
    </xf>
    <xf numFmtId="0" fontId="10" fillId="34" borderId="5" xfId="0" applyFont="1" applyFill="1" applyBorder="1" applyAlignment="1" applyProtection="1">
      <alignment horizontal="right"/>
      <protection hidden="1"/>
    </xf>
    <xf numFmtId="0" fontId="10" fillId="34" borderId="6" xfId="0" applyFont="1" applyFill="1" applyBorder="1" applyAlignment="1" applyProtection="1">
      <alignment horizontal="right"/>
      <protection hidden="1"/>
    </xf>
    <xf numFmtId="0" fontId="83" fillId="35" borderId="20" xfId="0" applyFont="1" applyFill="1" applyBorder="1" applyAlignment="1">
      <alignment horizontal="center" vertical="center"/>
    </xf>
    <xf numFmtId="0" fontId="83" fillId="35" borderId="0" xfId="0" applyFont="1" applyFill="1" applyBorder="1" applyAlignment="1">
      <alignment horizontal="center" vertical="center"/>
    </xf>
    <xf numFmtId="0" fontId="84" fillId="35" borderId="37" xfId="0" applyFont="1" applyFill="1" applyBorder="1" applyAlignment="1">
      <alignment horizontal="center"/>
    </xf>
    <xf numFmtId="0" fontId="84" fillId="35" borderId="0" xfId="0" applyFont="1" applyFill="1" applyBorder="1" applyAlignment="1">
      <alignment horizontal="center"/>
    </xf>
    <xf numFmtId="0" fontId="84" fillId="35" borderId="38" xfId="0" applyFont="1" applyFill="1" applyBorder="1" applyAlignment="1">
      <alignment horizontal="center"/>
    </xf>
    <xf numFmtId="0" fontId="0" fillId="35" borderId="0" xfId="0" applyFont="1" applyFill="1" applyBorder="1" applyAlignment="1">
      <alignment horizontal="center"/>
    </xf>
    <xf numFmtId="0" fontId="0" fillId="35" borderId="20" xfId="0" applyFont="1" applyFill="1" applyBorder="1" applyAlignment="1">
      <alignment horizontal="center"/>
    </xf>
    <xf numFmtId="0" fontId="1" fillId="0" borderId="7"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9" fillId="0" borderId="7" xfId="0" applyFont="1" applyFill="1" applyBorder="1" applyAlignment="1" applyProtection="1">
      <alignment horizontal="left" vertical="center" wrapText="1"/>
      <protection hidden="1"/>
    </xf>
    <xf numFmtId="0" fontId="19" fillId="0" borderId="0" xfId="0" applyFont="1" applyFill="1" applyBorder="1" applyAlignment="1" applyProtection="1">
      <alignment horizontal="left" vertical="center" wrapText="1"/>
      <protection hidden="1"/>
    </xf>
    <xf numFmtId="0" fontId="12" fillId="34" borderId="7" xfId="0" applyFont="1" applyFill="1" applyBorder="1" applyAlignment="1" applyProtection="1">
      <alignment horizontal="center" vertical="center"/>
      <protection hidden="1"/>
    </xf>
    <xf numFmtId="0" fontId="12" fillId="34" borderId="0" xfId="0" applyFont="1" applyFill="1" applyBorder="1" applyAlignment="1" applyProtection="1">
      <alignment horizontal="center" vertical="center"/>
      <protection hidden="1"/>
    </xf>
    <xf numFmtId="0" fontId="8" fillId="34" borderId="94" xfId="0" applyFont="1" applyFill="1" applyBorder="1" applyAlignment="1" applyProtection="1">
      <alignment horizontal="left"/>
      <protection hidden="1"/>
    </xf>
    <xf numFmtId="0" fontId="8" fillId="34" borderId="95" xfId="0" applyFont="1" applyFill="1" applyBorder="1" applyAlignment="1" applyProtection="1">
      <alignment horizontal="left"/>
      <protection hidden="1"/>
    </xf>
    <xf numFmtId="0" fontId="1" fillId="0" borderId="0" xfId="0" applyNumberFormat="1" applyFont="1" applyFill="1" applyBorder="1" applyAlignment="1" applyProtection="1">
      <alignment horizontal="left" vertical="top" wrapText="1"/>
      <protection hidden="1"/>
    </xf>
    <xf numFmtId="0" fontId="10" fillId="34" borderId="23" xfId="0" applyFont="1" applyFill="1" applyBorder="1" applyAlignment="1" applyProtection="1">
      <alignment horizontal="right"/>
    </xf>
    <xf numFmtId="0" fontId="10" fillId="34" borderId="5" xfId="0" applyFont="1" applyFill="1" applyBorder="1" applyAlignment="1" applyProtection="1">
      <alignment horizontal="right"/>
    </xf>
    <xf numFmtId="0" fontId="23" fillId="46" borderId="91" xfId="0" applyFont="1" applyFill="1" applyBorder="1" applyAlignment="1" applyProtection="1">
      <alignment horizontal="left"/>
      <protection hidden="1"/>
    </xf>
    <xf numFmtId="0" fontId="23" fillId="46" borderId="39" xfId="0" applyFont="1" applyFill="1" applyBorder="1" applyAlignment="1" applyProtection="1">
      <alignment horizontal="left"/>
      <protection hidden="1"/>
    </xf>
    <xf numFmtId="0" fontId="8" fillId="34" borderId="89" xfId="0" applyFont="1" applyFill="1" applyBorder="1" applyAlignment="1" applyProtection="1">
      <alignment horizontal="left"/>
      <protection hidden="1"/>
    </xf>
    <xf numFmtId="0" fontId="8" fillId="34" borderId="90" xfId="0" applyFont="1" applyFill="1" applyBorder="1" applyAlignment="1" applyProtection="1">
      <alignment horizontal="left"/>
      <protection hidden="1"/>
    </xf>
    <xf numFmtId="0" fontId="1" fillId="0" borderId="0" xfId="0" applyFont="1" applyBorder="1" applyAlignment="1" applyProtection="1">
      <alignment horizontal="left" vertical="top" wrapText="1"/>
      <protection hidden="1"/>
    </xf>
    <xf numFmtId="0" fontId="1" fillId="0" borderId="7"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1" fillId="0" borderId="7" xfId="0" applyFont="1" applyFill="1" applyBorder="1" applyAlignment="1" applyProtection="1">
      <alignment horizontal="left" vertical="center"/>
      <protection hidden="1"/>
    </xf>
    <xf numFmtId="0" fontId="1" fillId="0" borderId="0" xfId="0" applyFont="1" applyFill="1" applyBorder="1" applyAlignment="1" applyProtection="1">
      <alignment horizontal="left" vertical="center"/>
      <protection hidden="1"/>
    </xf>
    <xf numFmtId="0" fontId="1" fillId="0" borderId="20" xfId="0" applyFont="1" applyBorder="1" applyAlignment="1" applyProtection="1">
      <alignment horizontal="left" vertical="top" wrapText="1"/>
      <protection hidden="1"/>
    </xf>
    <xf numFmtId="0" fontId="1" fillId="0" borderId="23" xfId="0" applyFont="1" applyBorder="1" applyAlignment="1" applyProtection="1">
      <alignment vertical="top" wrapText="1"/>
      <protection hidden="1"/>
    </xf>
    <xf numFmtId="0" fontId="1" fillId="0" borderId="5" xfId="0" applyFont="1" applyBorder="1" applyAlignment="1" applyProtection="1">
      <alignment vertical="top" wrapText="1"/>
      <protection hidden="1"/>
    </xf>
    <xf numFmtId="0" fontId="3" fillId="46" borderId="91" xfId="0" applyFont="1" applyFill="1" applyBorder="1" applyAlignment="1" applyProtection="1">
      <alignment horizontal="left"/>
      <protection hidden="1"/>
    </xf>
    <xf numFmtId="0" fontId="3" fillId="46" borderId="39" xfId="0" applyFont="1" applyFill="1" applyBorder="1" applyAlignment="1" applyProtection="1">
      <alignment horizontal="left"/>
      <protection hidden="1"/>
    </xf>
    <xf numFmtId="0" fontId="3" fillId="46" borderId="92" xfId="0" applyFont="1" applyFill="1" applyBorder="1" applyAlignment="1" applyProtection="1">
      <alignment horizontal="left"/>
      <protection hidden="1"/>
    </xf>
    <xf numFmtId="0" fontId="1" fillId="0" borderId="35" xfId="0" applyFont="1" applyFill="1" applyBorder="1" applyAlignment="1" applyProtection="1">
      <alignment horizontal="left" vertical="top" wrapText="1"/>
      <protection hidden="1"/>
    </xf>
    <xf numFmtId="0" fontId="1" fillId="0" borderId="93" xfId="0" applyFont="1" applyFill="1" applyBorder="1" applyAlignment="1" applyProtection="1">
      <alignment horizontal="left" vertical="top" wrapText="1"/>
      <protection hidden="1"/>
    </xf>
    <xf numFmtId="0" fontId="1" fillId="0" borderId="20" xfId="0" applyFont="1" applyBorder="1" applyAlignment="1" applyProtection="1">
      <alignment horizontal="left" vertical="center" wrapText="1"/>
      <protection hidden="1"/>
    </xf>
    <xf numFmtId="0" fontId="1" fillId="48" borderId="9" xfId="42" applyFont="1" applyFill="1" applyBorder="1" applyAlignment="1" applyProtection="1">
      <alignment horizontal="right"/>
      <protection locked="0"/>
    </xf>
    <xf numFmtId="0" fontId="0" fillId="0" borderId="9" xfId="0" applyBorder="1" applyAlignment="1" applyProtection="1">
      <protection locked="0"/>
    </xf>
    <xf numFmtId="0" fontId="79" fillId="41" borderId="64" xfId="0" applyFont="1" applyFill="1" applyBorder="1" applyAlignment="1" applyProtection="1">
      <alignment horizontal="center"/>
    </xf>
    <xf numFmtId="179" fontId="15" fillId="41" borderId="21" xfId="43" applyNumberFormat="1" applyFont="1" applyFill="1" applyBorder="1" applyProtection="1"/>
    <xf numFmtId="179" fontId="15" fillId="41" borderId="65" xfId="43" applyNumberFormat="1" applyFont="1" applyFill="1" applyBorder="1" applyProtection="1"/>
    <xf numFmtId="183" fontId="25" fillId="0" borderId="0" xfId="0" applyNumberFormat="1" applyFont="1" applyBorder="1" applyAlignment="1" applyProtection="1">
      <alignment horizontal="left" vertical="center"/>
      <protection hidden="1"/>
    </xf>
    <xf numFmtId="183" fontId="25" fillId="0" borderId="4" xfId="0" applyNumberFormat="1" applyFont="1" applyBorder="1" applyAlignment="1" applyProtection="1">
      <alignment horizontal="left" vertical="center"/>
      <protection hidden="1"/>
    </xf>
    <xf numFmtId="185" fontId="25" fillId="0" borderId="5" xfId="0" applyNumberFormat="1" applyFont="1" applyBorder="1" applyAlignment="1" applyProtection="1">
      <alignment horizontal="left" vertical="center"/>
      <protection hidden="1"/>
    </xf>
    <xf numFmtId="185" fontId="25" fillId="0" borderId="6" xfId="0" applyNumberFormat="1" applyFont="1" applyBorder="1" applyAlignment="1" applyProtection="1">
      <alignment horizontal="left" vertical="center"/>
      <protection hidden="1"/>
    </xf>
  </cellXfs>
  <cellStyles count="51">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28" builtinId="3"/>
    <cellStyle name="Comma 2" xfId="29"/>
    <cellStyle name="Currency" xfId="30" builtinId="4"/>
    <cellStyle name="Currency 2" xfId="31"/>
    <cellStyle name="Currency 2 2" xfId="32"/>
    <cellStyle name="Explanatory Text 2" xfId="33"/>
    <cellStyle name="Good 2" xfId="34"/>
    <cellStyle name="Heading 1" xfId="35" builtinId="16" customBuiltin="1"/>
    <cellStyle name="Heading 2" xfId="36" builtinId="17" customBuiltin="1"/>
    <cellStyle name="Heading 3" xfId="37" builtinId="18" customBuiltin="1"/>
    <cellStyle name="Heading 4" xfId="38" builtinId="19" customBuiltin="1"/>
    <cellStyle name="Input 2" xfId="39"/>
    <cellStyle name="Linked Cell 2" xfId="40"/>
    <cellStyle name="Neutral 2" xfId="41"/>
    <cellStyle name="Normal" xfId="0" builtinId="0"/>
    <cellStyle name="Normal 2" xfId="42"/>
    <cellStyle name="Normal 2 2" xfId="43"/>
    <cellStyle name="Normal 3" xfId="44"/>
    <cellStyle name="Normal 4" xfId="45"/>
    <cellStyle name="Note 2" xfId="46"/>
    <cellStyle name="Output 2" xfId="47"/>
    <cellStyle name="Title" xfId="48" builtinId="15" customBuiltin="1"/>
    <cellStyle name="Total 2" xfId="49"/>
    <cellStyle name="Warning Text 2" xfId="50"/>
  </cellStyles>
  <dxfs count="0"/>
  <tableStyles count="0" defaultTableStyle="TableStyleMedium9" defaultPivotStyle="PivotStyleLight16"/>
  <colors>
    <mruColors>
      <color rgb="FFD3EAF9"/>
      <color rgb="FFC5E3F7"/>
      <color rgb="FFE0EBF8"/>
      <color rgb="FFE0EAF8"/>
      <color rgb="FFD6E4F6"/>
      <color rgb="FFE3EDF9"/>
      <color rgb="FFD9E7F7"/>
      <color rgb="FFD3E2F5"/>
      <color rgb="FFEAEAEA"/>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171450</xdr:colOff>
      <xdr:row>3</xdr:row>
      <xdr:rowOff>0</xdr:rowOff>
    </xdr:from>
    <xdr:to>
      <xdr:col>3</xdr:col>
      <xdr:colOff>171450</xdr:colOff>
      <xdr:row>8</xdr:row>
      <xdr:rowOff>438150</xdr:rowOff>
    </xdr:to>
    <xdr:pic>
      <xdr:nvPicPr>
        <xdr:cNvPr id="102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7402" t="21094" r="15723" b="22266"/>
        <a:stretch>
          <a:fillRect/>
        </a:stretch>
      </xdr:blipFill>
      <xdr:spPr bwMode="auto">
        <a:xfrm>
          <a:off x="790575" y="781050"/>
          <a:ext cx="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xdr:col>
      <xdr:colOff>590550</xdr:colOff>
      <xdr:row>3</xdr:row>
      <xdr:rowOff>0</xdr:rowOff>
    </xdr:from>
    <xdr:to>
      <xdr:col>3</xdr:col>
      <xdr:colOff>0</xdr:colOff>
      <xdr:row>3</xdr:row>
      <xdr:rowOff>295275</xdr:rowOff>
    </xdr:to>
    <xdr:pic>
      <xdr:nvPicPr>
        <xdr:cNvPr id="102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9141" r="63184" b="76302"/>
        <a:stretch>
          <a:fillRect/>
        </a:stretch>
      </xdr:blipFill>
      <xdr:spPr bwMode="auto">
        <a:xfrm>
          <a:off x="619125" y="781050"/>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47</xdr:row>
          <xdr:rowOff>9525</xdr:rowOff>
        </xdr:from>
        <xdr:to>
          <xdr:col>0</xdr:col>
          <xdr:colOff>200025</xdr:colOff>
          <xdr:row>47</xdr:row>
          <xdr:rowOff>180975</xdr:rowOff>
        </xdr:to>
        <xdr:sp macro="" textlink="">
          <xdr:nvSpPr>
            <xdr:cNvPr id="5292" name="Check Box 172" hidden="1">
              <a:extLst>
                <a:ext uri="{63B3BB69-23CF-44E3-9099-C40C66FF867C}">
                  <a14:compatExt spid="_x0000_s529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19050</xdr:colOff>
      <xdr:row>2</xdr:row>
      <xdr:rowOff>9525</xdr:rowOff>
    </xdr:from>
    <xdr:to>
      <xdr:col>3</xdr:col>
      <xdr:colOff>215713</xdr:colOff>
      <xdr:row>3</xdr:row>
      <xdr:rowOff>9525</xdr:rowOff>
    </xdr:to>
    <xdr:pic>
      <xdr:nvPicPr>
        <xdr:cNvPr id="5431"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85725"/>
          <a:ext cx="8572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40</xdr:row>
          <xdr:rowOff>9525</xdr:rowOff>
        </xdr:from>
        <xdr:to>
          <xdr:col>0</xdr:col>
          <xdr:colOff>200025</xdr:colOff>
          <xdr:row>41</xdr:row>
          <xdr:rowOff>9525</xdr:rowOff>
        </xdr:to>
        <xdr:sp macro="" textlink="">
          <xdr:nvSpPr>
            <xdr:cNvPr id="5416" name="Check Box 296" hidden="1">
              <a:extLst>
                <a:ext uri="{63B3BB69-23CF-44E3-9099-C40C66FF867C}">
                  <a14:compatExt spid="_x0000_s541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9525</xdr:rowOff>
        </xdr:from>
        <xdr:to>
          <xdr:col>0</xdr:col>
          <xdr:colOff>200025</xdr:colOff>
          <xdr:row>36</xdr:row>
          <xdr:rowOff>180975</xdr:rowOff>
        </xdr:to>
        <xdr:sp macro="" textlink="">
          <xdr:nvSpPr>
            <xdr:cNvPr id="5417" name="Check Box 297" hidden="1">
              <a:extLst>
                <a:ext uri="{63B3BB69-23CF-44E3-9099-C40C66FF867C}">
                  <a14:compatExt spid="_x0000_s541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9525</xdr:rowOff>
        </xdr:from>
        <xdr:to>
          <xdr:col>0</xdr:col>
          <xdr:colOff>200025</xdr:colOff>
          <xdr:row>32</xdr:row>
          <xdr:rowOff>180975</xdr:rowOff>
        </xdr:to>
        <xdr:sp macro="" textlink="">
          <xdr:nvSpPr>
            <xdr:cNvPr id="5418" name="Check Box 298" hidden="1">
              <a:extLst>
                <a:ext uri="{63B3BB69-23CF-44E3-9099-C40C66FF867C}">
                  <a14:compatExt spid="_x0000_s541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9525</xdr:rowOff>
        </xdr:from>
        <xdr:to>
          <xdr:col>0</xdr:col>
          <xdr:colOff>200025</xdr:colOff>
          <xdr:row>28</xdr:row>
          <xdr:rowOff>180975</xdr:rowOff>
        </xdr:to>
        <xdr:sp macro="" textlink="">
          <xdr:nvSpPr>
            <xdr:cNvPr id="5419" name="Check Box 299" hidden="1">
              <a:extLst>
                <a:ext uri="{63B3BB69-23CF-44E3-9099-C40C66FF867C}">
                  <a14:compatExt spid="_x0000_s541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9525</xdr:rowOff>
        </xdr:from>
        <xdr:to>
          <xdr:col>0</xdr:col>
          <xdr:colOff>200025</xdr:colOff>
          <xdr:row>24</xdr:row>
          <xdr:rowOff>180975</xdr:rowOff>
        </xdr:to>
        <xdr:sp macro="" textlink="">
          <xdr:nvSpPr>
            <xdr:cNvPr id="5420" name="Check Box 300" hidden="1">
              <a:extLst>
                <a:ext uri="{63B3BB69-23CF-44E3-9099-C40C66FF867C}">
                  <a14:compatExt spid="_x0000_s542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9525</xdr:rowOff>
        </xdr:from>
        <xdr:to>
          <xdr:col>0</xdr:col>
          <xdr:colOff>200025</xdr:colOff>
          <xdr:row>21</xdr:row>
          <xdr:rowOff>180975</xdr:rowOff>
        </xdr:to>
        <xdr:sp macro="" textlink="">
          <xdr:nvSpPr>
            <xdr:cNvPr id="5421" name="Check Box 301" hidden="1">
              <a:extLst>
                <a:ext uri="{63B3BB69-23CF-44E3-9099-C40C66FF867C}">
                  <a14:compatExt spid="_x0000_s542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9525</xdr:rowOff>
        </xdr:from>
        <xdr:to>
          <xdr:col>1</xdr:col>
          <xdr:colOff>200025</xdr:colOff>
          <xdr:row>14</xdr:row>
          <xdr:rowOff>180975</xdr:rowOff>
        </xdr:to>
        <xdr:sp macro="" textlink="">
          <xdr:nvSpPr>
            <xdr:cNvPr id="5422" name="Check Box 302" hidden="1">
              <a:extLst>
                <a:ext uri="{63B3BB69-23CF-44E3-9099-C40C66FF867C}">
                  <a14:compatExt spid="_x0000_s542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9525</xdr:rowOff>
        </xdr:from>
        <xdr:to>
          <xdr:col>6</xdr:col>
          <xdr:colOff>200025</xdr:colOff>
          <xdr:row>14</xdr:row>
          <xdr:rowOff>180975</xdr:rowOff>
        </xdr:to>
        <xdr:sp macro="" textlink="">
          <xdr:nvSpPr>
            <xdr:cNvPr id="5423" name="Check Box 303" hidden="1">
              <a:extLst>
                <a:ext uri="{63B3BB69-23CF-44E3-9099-C40C66FF867C}">
                  <a14:compatExt spid="_x0000_s542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xdr:row>
          <xdr:rowOff>9525</xdr:rowOff>
        </xdr:from>
        <xdr:to>
          <xdr:col>11</xdr:col>
          <xdr:colOff>0</xdr:colOff>
          <xdr:row>14</xdr:row>
          <xdr:rowOff>180975</xdr:rowOff>
        </xdr:to>
        <xdr:sp macro="" textlink="">
          <xdr:nvSpPr>
            <xdr:cNvPr id="5424" name="Check Box 304" hidden="1">
              <a:extLst>
                <a:ext uri="{63B3BB69-23CF-44E3-9099-C40C66FF867C}">
                  <a14:compatExt spid="_x0000_s542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14</xdr:row>
          <xdr:rowOff>9525</xdr:rowOff>
        </xdr:from>
        <xdr:to>
          <xdr:col>15</xdr:col>
          <xdr:colOff>200025</xdr:colOff>
          <xdr:row>14</xdr:row>
          <xdr:rowOff>180975</xdr:rowOff>
        </xdr:to>
        <xdr:sp macro="" textlink="">
          <xdr:nvSpPr>
            <xdr:cNvPr id="5425" name="Check Box 305" hidden="1">
              <a:extLst>
                <a:ext uri="{63B3BB69-23CF-44E3-9099-C40C66FF867C}">
                  <a14:compatExt spid="_x0000_s542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219075</xdr:colOff>
          <xdr:row>14</xdr:row>
          <xdr:rowOff>9525</xdr:rowOff>
        </xdr:from>
        <xdr:to>
          <xdr:col>22</xdr:col>
          <xdr:colOff>38100</xdr:colOff>
          <xdr:row>14</xdr:row>
          <xdr:rowOff>180975</xdr:rowOff>
        </xdr:to>
        <xdr:sp macro="" textlink="">
          <xdr:nvSpPr>
            <xdr:cNvPr id="5426" name="Check Box 306" hidden="1">
              <a:extLst>
                <a:ext uri="{63B3BB69-23CF-44E3-9099-C40C66FF867C}">
                  <a14:compatExt spid="_x0000_s542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9525</xdr:rowOff>
        </xdr:from>
        <xdr:to>
          <xdr:col>3</xdr:col>
          <xdr:colOff>200025</xdr:colOff>
          <xdr:row>5</xdr:row>
          <xdr:rowOff>180975</xdr:rowOff>
        </xdr:to>
        <xdr:sp macro="" textlink="">
          <xdr:nvSpPr>
            <xdr:cNvPr id="5427" name="Check Box 307" hidden="1">
              <a:extLst>
                <a:ext uri="{63B3BB69-23CF-44E3-9099-C40C66FF867C}">
                  <a14:compatExt spid="_x0000_s542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xdr:row>
          <xdr:rowOff>9525</xdr:rowOff>
        </xdr:from>
        <xdr:to>
          <xdr:col>10</xdr:col>
          <xdr:colOff>0</xdr:colOff>
          <xdr:row>5</xdr:row>
          <xdr:rowOff>180975</xdr:rowOff>
        </xdr:to>
        <xdr:sp macro="" textlink="">
          <xdr:nvSpPr>
            <xdr:cNvPr id="5428" name="Check Box 308" hidden="1">
              <a:extLst>
                <a:ext uri="{63B3BB69-23CF-44E3-9099-C40C66FF867C}">
                  <a14:compatExt spid="_x0000_s542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xdr:row>
          <xdr:rowOff>9525</xdr:rowOff>
        </xdr:from>
        <xdr:to>
          <xdr:col>14</xdr:col>
          <xdr:colOff>200025</xdr:colOff>
          <xdr:row>5</xdr:row>
          <xdr:rowOff>180975</xdr:rowOff>
        </xdr:to>
        <xdr:sp macro="" textlink="">
          <xdr:nvSpPr>
            <xdr:cNvPr id="5429" name="Check Box 309" hidden="1">
              <a:extLst>
                <a:ext uri="{63B3BB69-23CF-44E3-9099-C40C66FF867C}">
                  <a14:compatExt spid="_x0000_s542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xdr:row>
          <xdr:rowOff>9525</xdr:rowOff>
        </xdr:from>
        <xdr:to>
          <xdr:col>19</xdr:col>
          <xdr:colOff>200025</xdr:colOff>
          <xdr:row>5</xdr:row>
          <xdr:rowOff>180975</xdr:rowOff>
        </xdr:to>
        <xdr:sp macro="" textlink="">
          <xdr:nvSpPr>
            <xdr:cNvPr id="5430" name="Check Box 310" hidden="1">
              <a:extLst>
                <a:ext uri="{63B3BB69-23CF-44E3-9099-C40C66FF867C}">
                  <a14:compatExt spid="_x0000_s543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xdr:colOff>
      <xdr:row>1</xdr:row>
      <xdr:rowOff>19051</xdr:rowOff>
    </xdr:from>
    <xdr:to>
      <xdr:col>1</xdr:col>
      <xdr:colOff>347869</xdr:colOff>
      <xdr:row>4</xdr:row>
      <xdr:rowOff>26596</xdr:rowOff>
    </xdr:to>
    <xdr:pic>
      <xdr:nvPicPr>
        <xdr:cNvPr id="13344"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93594"/>
          <a:ext cx="836542" cy="4299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73</xdr:row>
      <xdr:rowOff>17808</xdr:rowOff>
    </xdr:from>
    <xdr:to>
      <xdr:col>1</xdr:col>
      <xdr:colOff>130451</xdr:colOff>
      <xdr:row>75</xdr:row>
      <xdr:rowOff>1</xdr:rowOff>
    </xdr:to>
    <xdr:pic>
      <xdr:nvPicPr>
        <xdr:cNvPr id="13345"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0793482"/>
          <a:ext cx="600075" cy="3134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533400</xdr:colOff>
          <xdr:row>4</xdr:row>
          <xdr:rowOff>38100</xdr:rowOff>
        </xdr:from>
        <xdr:to>
          <xdr:col>5</xdr:col>
          <xdr:colOff>38100</xdr:colOff>
          <xdr:row>5</xdr:row>
          <xdr:rowOff>9525</xdr:rowOff>
        </xdr:to>
        <xdr:sp macro="" textlink="">
          <xdr:nvSpPr>
            <xdr:cNvPr id="13340" name="Check Box 28" hidden="1">
              <a:extLst>
                <a:ext uri="{63B3BB69-23CF-44E3-9099-C40C66FF867C}">
                  <a14:compatExt spid="_x0000_s1334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xdr:row>
          <xdr:rowOff>38100</xdr:rowOff>
        </xdr:from>
        <xdr:to>
          <xdr:col>2</xdr:col>
          <xdr:colOff>38100</xdr:colOff>
          <xdr:row>5</xdr:row>
          <xdr:rowOff>9525</xdr:rowOff>
        </xdr:to>
        <xdr:sp macro="" textlink="">
          <xdr:nvSpPr>
            <xdr:cNvPr id="13341" name="Check Box 29" hidden="1">
              <a:extLst>
                <a:ext uri="{63B3BB69-23CF-44E3-9099-C40C66FF867C}">
                  <a14:compatExt spid="_x0000_s1334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4</xdr:row>
          <xdr:rowOff>38100</xdr:rowOff>
        </xdr:from>
        <xdr:to>
          <xdr:col>8</xdr:col>
          <xdr:colOff>438150</xdr:colOff>
          <xdr:row>5</xdr:row>
          <xdr:rowOff>9525</xdr:rowOff>
        </xdr:to>
        <xdr:sp macro="" textlink="">
          <xdr:nvSpPr>
            <xdr:cNvPr id="13342" name="Check Box 30" hidden="1">
              <a:extLst>
                <a:ext uri="{63B3BB69-23CF-44E3-9099-C40C66FF867C}">
                  <a14:compatExt spid="_x0000_s1334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466725</xdr:colOff>
          <xdr:row>4</xdr:row>
          <xdr:rowOff>38100</xdr:rowOff>
        </xdr:from>
        <xdr:to>
          <xdr:col>11</xdr:col>
          <xdr:colOff>9525</xdr:colOff>
          <xdr:row>5</xdr:row>
          <xdr:rowOff>9525</xdr:rowOff>
        </xdr:to>
        <xdr:sp macro="" textlink="">
          <xdr:nvSpPr>
            <xdr:cNvPr id="13343" name="Check Box 31" hidden="1">
              <a:extLst>
                <a:ext uri="{63B3BB69-23CF-44E3-9099-C40C66FF867C}">
                  <a14:compatExt spid="_x0000_s1334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4</xdr:col>
      <xdr:colOff>647700</xdr:colOff>
      <xdr:row>1</xdr:row>
      <xdr:rowOff>114300</xdr:rowOff>
    </xdr:from>
    <xdr:to>
      <xdr:col>5</xdr:col>
      <xdr:colOff>476250</xdr:colOff>
      <xdr:row>7</xdr:row>
      <xdr:rowOff>38100</xdr:rowOff>
    </xdr:to>
    <xdr:pic>
      <xdr:nvPicPr>
        <xdr:cNvPr id="2049" name="Picture 3" descr="https://usertest.sciquest.com/app_docs/pics/orgimages/30000453/5459.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314325"/>
          <a:ext cx="8763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Standard">
      <a:dk1>
        <a:sysClr val="windowText" lastClr="000000"/>
      </a:dk1>
      <a:lt1>
        <a:sysClr val="window" lastClr="FFFFFF"/>
      </a:lt1>
      <a:dk2>
        <a:srgbClr val="1F497D"/>
      </a:dk2>
      <a:lt2>
        <a:srgbClr val="EEECE1"/>
      </a:lt2>
      <a:accent1>
        <a:srgbClr val="000080"/>
      </a:accent1>
      <a:accent2>
        <a:srgbClr val="990033"/>
      </a:accent2>
      <a:accent3>
        <a:srgbClr val="346327"/>
      </a:accent3>
      <a:accent4>
        <a:srgbClr val="4B3961"/>
      </a:accent4>
      <a:accent5>
        <a:srgbClr val="FCF600"/>
      </a:accent5>
      <a:accent6>
        <a:srgbClr val="F5770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2.xml"/><Relationship Id="rId21" Type="http://schemas.openxmlformats.org/officeDocument/2006/relationships/comments" Target="../comments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3.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20.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N16"/>
  <sheetViews>
    <sheetView showGridLines="0" workbookViewId="0"/>
  </sheetViews>
  <sheetFormatPr defaultColWidth="0" defaultRowHeight="0" customHeight="1" zeroHeight="1" x14ac:dyDescent="0.25"/>
  <cols>
    <col min="1" max="1" width="1.125" style="5" customWidth="1"/>
    <col min="2" max="2" width="3.5" style="16" customWidth="1"/>
    <col min="3" max="3" width="3.5" style="1" customWidth="1"/>
    <col min="4" max="4" width="91.5" style="17" customWidth="1"/>
    <col min="5" max="248" width="8.625" style="5" hidden="1" customWidth="1"/>
    <col min="249" max="16384" width="13.625" style="5" hidden="1"/>
  </cols>
  <sheetData>
    <row r="1" spans="2:4" ht="30.75" customHeight="1" thickTop="1" x14ac:dyDescent="0.3">
      <c r="B1" s="492" t="s">
        <v>97</v>
      </c>
      <c r="C1" s="493"/>
      <c r="D1" s="494"/>
    </row>
    <row r="2" spans="2:4" ht="22.35" customHeight="1" x14ac:dyDescent="0.25">
      <c r="B2" s="495" t="s">
        <v>69</v>
      </c>
      <c r="C2" s="496"/>
      <c r="D2" s="497"/>
    </row>
    <row r="3" spans="2:4" ht="9" customHeight="1" thickBot="1" x14ac:dyDescent="0.3">
      <c r="B3" s="498" t="s">
        <v>98</v>
      </c>
      <c r="C3" s="499"/>
      <c r="D3" s="500"/>
    </row>
    <row r="4" spans="2:4" ht="24" customHeight="1" thickTop="1" x14ac:dyDescent="0.25">
      <c r="B4" s="99" t="s">
        <v>70</v>
      </c>
      <c r="C4" s="100"/>
      <c r="D4" s="101"/>
    </row>
    <row r="5" spans="2:4" ht="31.35" customHeight="1" x14ac:dyDescent="0.25">
      <c r="B5" s="102" t="s">
        <v>71</v>
      </c>
      <c r="C5" s="488" t="s">
        <v>92</v>
      </c>
      <c r="D5" s="489"/>
    </row>
    <row r="6" spans="2:4" ht="42" customHeight="1" x14ac:dyDescent="0.25">
      <c r="B6" s="102" t="s">
        <v>71</v>
      </c>
      <c r="C6" s="490" t="s">
        <v>132</v>
      </c>
      <c r="D6" s="491"/>
    </row>
    <row r="7" spans="2:4" ht="21.6" customHeight="1" x14ac:dyDescent="0.25">
      <c r="B7" s="102" t="s">
        <v>71</v>
      </c>
      <c r="C7" s="488" t="s">
        <v>72</v>
      </c>
      <c r="D7" s="489"/>
    </row>
    <row r="8" spans="2:4" ht="47.25" x14ac:dyDescent="0.25">
      <c r="B8" s="103"/>
      <c r="C8" s="104" t="s">
        <v>47</v>
      </c>
      <c r="D8" s="101" t="s">
        <v>259</v>
      </c>
    </row>
    <row r="9" spans="2:4" ht="94.5" x14ac:dyDescent="0.25">
      <c r="B9" s="103"/>
      <c r="C9" s="104" t="s">
        <v>47</v>
      </c>
      <c r="D9" s="101" t="s">
        <v>105</v>
      </c>
    </row>
    <row r="10" spans="2:4" ht="31.5" x14ac:dyDescent="0.25">
      <c r="B10" s="103"/>
      <c r="C10" s="104" t="s">
        <v>47</v>
      </c>
      <c r="D10" s="101" t="s">
        <v>260</v>
      </c>
    </row>
    <row r="11" spans="2:4" ht="16.5" thickBot="1" x14ac:dyDescent="0.3">
      <c r="B11" s="110" t="s">
        <v>71</v>
      </c>
      <c r="C11" s="486" t="s">
        <v>106</v>
      </c>
      <c r="D11" s="487"/>
    </row>
    <row r="12" spans="2:4" ht="8.25" hidden="1" customHeight="1" thickTop="1" thickBot="1" x14ac:dyDescent="0.3">
      <c r="B12" s="105"/>
      <c r="C12" s="108"/>
      <c r="D12" s="109"/>
    </row>
    <row r="13" spans="2:4" ht="69" hidden="1" customHeight="1" thickTop="1" x14ac:dyDescent="0.25"/>
    <row r="14" spans="2:4" ht="69" hidden="1" customHeight="1" x14ac:dyDescent="0.25"/>
    <row r="15" spans="2:4" ht="69" hidden="1" customHeight="1" x14ac:dyDescent="0.25"/>
    <row r="16" spans="2:4" ht="69" customHeight="1" thickTop="1" x14ac:dyDescent="0.25"/>
  </sheetData>
  <mergeCells count="7">
    <mergeCell ref="C11:D11"/>
    <mergeCell ref="C5:D5"/>
    <mergeCell ref="C6:D6"/>
    <mergeCell ref="C7:D7"/>
    <mergeCell ref="B1:D1"/>
    <mergeCell ref="B2:D2"/>
    <mergeCell ref="B3:D3"/>
  </mergeCells>
  <pageMargins left="0.25" right="0.25"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1"/>
  <sheetViews>
    <sheetView showGridLines="0" workbookViewId="0"/>
  </sheetViews>
  <sheetFormatPr defaultRowHeight="12.75" x14ac:dyDescent="0.2"/>
  <cols>
    <col min="1" max="1" width="4.375" style="160" customWidth="1"/>
    <col min="2" max="2" width="37.75" style="160" customWidth="1"/>
    <col min="3" max="3" width="7.625" style="161" customWidth="1"/>
    <col min="4" max="4" width="3.625" style="363" bestFit="1" customWidth="1"/>
    <col min="5" max="5" width="1.75" style="363" bestFit="1" customWidth="1"/>
    <col min="6" max="6" width="3" style="363" bestFit="1" customWidth="1"/>
    <col min="7" max="16384" width="9" style="160"/>
  </cols>
  <sheetData>
    <row r="2" spans="1:6" ht="13.5" thickBot="1" x14ac:dyDescent="0.25"/>
    <row r="3" spans="1:6" x14ac:dyDescent="0.2">
      <c r="B3" s="184" t="s">
        <v>137</v>
      </c>
    </row>
    <row r="4" spans="1:6" x14ac:dyDescent="0.2">
      <c r="B4" s="183" t="s">
        <v>253</v>
      </c>
    </row>
    <row r="5" spans="1:6" x14ac:dyDescent="0.2">
      <c r="B5" s="183" t="s">
        <v>251</v>
      </c>
    </row>
    <row r="6" spans="1:6" x14ac:dyDescent="0.2">
      <c r="B6" s="183" t="s">
        <v>250</v>
      </c>
    </row>
    <row r="7" spans="1:6" x14ac:dyDescent="0.2">
      <c r="B7" s="181" t="s">
        <v>138</v>
      </c>
    </row>
    <row r="8" spans="1:6" x14ac:dyDescent="0.2">
      <c r="B8" s="183" t="s">
        <v>252</v>
      </c>
    </row>
    <row r="9" spans="1:6" x14ac:dyDescent="0.2">
      <c r="B9" s="181" t="s">
        <v>251</v>
      </c>
    </row>
    <row r="10" spans="1:6" x14ac:dyDescent="0.2">
      <c r="B10" s="182" t="s">
        <v>250</v>
      </c>
    </row>
    <row r="11" spans="1:6" x14ac:dyDescent="0.2">
      <c r="B11" s="181" t="s">
        <v>249</v>
      </c>
    </row>
    <row r="12" spans="1:6" ht="13.5" thickBot="1" x14ac:dyDescent="0.25">
      <c r="B12" s="180" t="s">
        <v>248</v>
      </c>
    </row>
    <row r="15" spans="1:6" ht="18.75" thickBot="1" x14ac:dyDescent="0.3">
      <c r="A15" s="178"/>
      <c r="B15" s="178"/>
      <c r="C15" s="179"/>
      <c r="D15" s="364"/>
      <c r="E15" s="364"/>
      <c r="F15" s="364"/>
    </row>
    <row r="16" spans="1:6" x14ac:dyDescent="0.2">
      <c r="A16" s="166"/>
      <c r="B16" s="177" t="s">
        <v>247</v>
      </c>
      <c r="C16" s="176">
        <v>731111</v>
      </c>
      <c r="D16" s="365" t="str">
        <f>LEFT(C16,3)</f>
        <v>731</v>
      </c>
      <c r="E16" s="365" t="str">
        <f>MID(C16,4,1)</f>
        <v>1</v>
      </c>
      <c r="F16" s="365" t="str">
        <f>RIGHT(C16,2)</f>
        <v>11</v>
      </c>
    </row>
    <row r="17" spans="1:6" ht="15" x14ac:dyDescent="0.25">
      <c r="A17" s="175"/>
      <c r="B17" s="170" t="s">
        <v>246</v>
      </c>
      <c r="C17" s="169">
        <v>731121</v>
      </c>
      <c r="D17" s="363" t="str">
        <f t="shared" ref="D17:D79" si="0">LEFT(C17,3)</f>
        <v>731</v>
      </c>
      <c r="E17" s="363" t="str">
        <f t="shared" ref="E17:E79" si="1">MID(C17,4,1)</f>
        <v>1</v>
      </c>
      <c r="F17" s="363" t="str">
        <f t="shared" ref="F17:F79" si="2">RIGHT(C17,2)</f>
        <v>21</v>
      </c>
    </row>
    <row r="18" spans="1:6" ht="15" x14ac:dyDescent="0.25">
      <c r="A18" s="175"/>
      <c r="B18" s="359" t="s">
        <v>245</v>
      </c>
      <c r="C18" s="360">
        <v>731130</v>
      </c>
      <c r="D18" s="363" t="str">
        <f t="shared" si="0"/>
        <v>731</v>
      </c>
      <c r="E18" s="363" t="str">
        <f t="shared" si="1"/>
        <v>1</v>
      </c>
      <c r="F18" s="363" t="str">
        <f t="shared" si="2"/>
        <v>30</v>
      </c>
    </row>
    <row r="19" spans="1:6" x14ac:dyDescent="0.2">
      <c r="B19" s="170" t="s">
        <v>244</v>
      </c>
      <c r="C19" s="169">
        <v>731141</v>
      </c>
      <c r="D19" s="363" t="str">
        <f t="shared" si="0"/>
        <v>731</v>
      </c>
      <c r="E19" s="363" t="str">
        <f t="shared" si="1"/>
        <v>1</v>
      </c>
      <c r="F19" s="363" t="str">
        <f t="shared" si="2"/>
        <v>41</v>
      </c>
    </row>
    <row r="20" spans="1:6" ht="15.75" x14ac:dyDescent="0.25">
      <c r="A20" s="174"/>
      <c r="B20" s="170" t="s">
        <v>243</v>
      </c>
      <c r="C20" s="169">
        <v>731151</v>
      </c>
      <c r="D20" s="363" t="str">
        <f t="shared" si="0"/>
        <v>731</v>
      </c>
      <c r="E20" s="363" t="str">
        <f t="shared" si="1"/>
        <v>1</v>
      </c>
      <c r="F20" s="363" t="str">
        <f t="shared" si="2"/>
        <v>51</v>
      </c>
    </row>
    <row r="21" spans="1:6" x14ac:dyDescent="0.2">
      <c r="B21" s="170" t="s">
        <v>242</v>
      </c>
      <c r="C21" s="169">
        <v>731160</v>
      </c>
      <c r="D21" s="363" t="str">
        <f t="shared" si="0"/>
        <v>731</v>
      </c>
      <c r="E21" s="363" t="str">
        <f t="shared" si="1"/>
        <v>1</v>
      </c>
      <c r="F21" s="363" t="str">
        <f t="shared" si="2"/>
        <v>60</v>
      </c>
    </row>
    <row r="22" spans="1:6" x14ac:dyDescent="0.2">
      <c r="A22" s="173"/>
      <c r="B22" s="361" t="s">
        <v>241</v>
      </c>
      <c r="C22" s="362">
        <v>731170</v>
      </c>
      <c r="D22" s="363" t="str">
        <f t="shared" si="0"/>
        <v>731</v>
      </c>
      <c r="E22" s="363" t="str">
        <f t="shared" si="1"/>
        <v>1</v>
      </c>
      <c r="F22" s="363" t="str">
        <f t="shared" si="2"/>
        <v>70</v>
      </c>
    </row>
    <row r="23" spans="1:6" x14ac:dyDescent="0.2">
      <c r="A23" s="173"/>
      <c r="B23" s="191" t="s">
        <v>240</v>
      </c>
      <c r="C23" s="192">
        <v>731190</v>
      </c>
      <c r="D23" s="366" t="str">
        <f t="shared" si="0"/>
        <v>731</v>
      </c>
      <c r="E23" s="366" t="str">
        <f t="shared" si="1"/>
        <v>1</v>
      </c>
      <c r="F23" s="366" t="str">
        <f t="shared" si="2"/>
        <v>90</v>
      </c>
    </row>
    <row r="24" spans="1:6" x14ac:dyDescent="0.2">
      <c r="B24" s="193" t="s">
        <v>239</v>
      </c>
      <c r="C24" s="194">
        <v>731211</v>
      </c>
      <c r="D24" s="367" t="str">
        <f t="shared" si="0"/>
        <v>731</v>
      </c>
      <c r="E24" s="367" t="str">
        <f t="shared" si="1"/>
        <v>2</v>
      </c>
      <c r="F24" s="367" t="str">
        <f t="shared" si="2"/>
        <v>11</v>
      </c>
    </row>
    <row r="25" spans="1:6" x14ac:dyDescent="0.2">
      <c r="A25" s="162"/>
      <c r="B25" s="170" t="s">
        <v>238</v>
      </c>
      <c r="C25" s="169">
        <v>731221</v>
      </c>
      <c r="D25" s="363" t="str">
        <f t="shared" si="0"/>
        <v>731</v>
      </c>
      <c r="E25" s="363" t="str">
        <f t="shared" si="1"/>
        <v>2</v>
      </c>
      <c r="F25" s="363" t="str">
        <f t="shared" si="2"/>
        <v>21</v>
      </c>
    </row>
    <row r="26" spans="1:6" x14ac:dyDescent="0.2">
      <c r="B26" s="359" t="s">
        <v>237</v>
      </c>
      <c r="C26" s="360">
        <v>731230</v>
      </c>
      <c r="D26" s="363" t="str">
        <f t="shared" si="0"/>
        <v>731</v>
      </c>
      <c r="E26" s="363" t="str">
        <f t="shared" si="1"/>
        <v>2</v>
      </c>
      <c r="F26" s="363" t="str">
        <f t="shared" si="2"/>
        <v>30</v>
      </c>
    </row>
    <row r="27" spans="1:6" x14ac:dyDescent="0.2">
      <c r="B27" s="170" t="s">
        <v>236</v>
      </c>
      <c r="C27" s="169">
        <v>731241</v>
      </c>
      <c r="D27" s="363" t="str">
        <f t="shared" si="0"/>
        <v>731</v>
      </c>
      <c r="E27" s="363" t="str">
        <f t="shared" si="1"/>
        <v>2</v>
      </c>
      <c r="F27" s="363" t="str">
        <f t="shared" si="2"/>
        <v>41</v>
      </c>
    </row>
    <row r="28" spans="1:6" x14ac:dyDescent="0.2">
      <c r="A28" s="162"/>
      <c r="B28" s="170" t="s">
        <v>235</v>
      </c>
      <c r="C28" s="169">
        <v>731251</v>
      </c>
      <c r="D28" s="363" t="str">
        <f t="shared" si="0"/>
        <v>731</v>
      </c>
      <c r="E28" s="363" t="str">
        <f t="shared" si="1"/>
        <v>2</v>
      </c>
      <c r="F28" s="363" t="str">
        <f t="shared" si="2"/>
        <v>51</v>
      </c>
    </row>
    <row r="29" spans="1:6" x14ac:dyDescent="0.2">
      <c r="B29" s="170" t="s">
        <v>234</v>
      </c>
      <c r="C29" s="169">
        <v>731260</v>
      </c>
      <c r="D29" s="363" t="str">
        <f t="shared" si="0"/>
        <v>731</v>
      </c>
      <c r="E29" s="363" t="str">
        <f t="shared" si="1"/>
        <v>2</v>
      </c>
      <c r="F29" s="363" t="str">
        <f t="shared" si="2"/>
        <v>60</v>
      </c>
    </row>
    <row r="30" spans="1:6" x14ac:dyDescent="0.2">
      <c r="B30" s="361" t="s">
        <v>233</v>
      </c>
      <c r="C30" s="362" t="s">
        <v>166</v>
      </c>
    </row>
    <row r="31" spans="1:6" x14ac:dyDescent="0.2">
      <c r="B31" s="191" t="s">
        <v>232</v>
      </c>
      <c r="C31" s="192">
        <v>731290</v>
      </c>
      <c r="D31" s="366" t="str">
        <f t="shared" si="0"/>
        <v>731</v>
      </c>
      <c r="E31" s="366" t="str">
        <f t="shared" si="1"/>
        <v>2</v>
      </c>
      <c r="F31" s="366" t="str">
        <f t="shared" si="2"/>
        <v>90</v>
      </c>
    </row>
    <row r="32" spans="1:6" x14ac:dyDescent="0.2">
      <c r="A32" s="162"/>
      <c r="B32" s="193" t="s">
        <v>231</v>
      </c>
      <c r="C32" s="194">
        <v>731311</v>
      </c>
      <c r="D32" s="367" t="str">
        <f t="shared" si="0"/>
        <v>731</v>
      </c>
      <c r="E32" s="367" t="str">
        <f t="shared" si="1"/>
        <v>3</v>
      </c>
      <c r="F32" s="367" t="str">
        <f t="shared" si="2"/>
        <v>11</v>
      </c>
    </row>
    <row r="33" spans="1:6" x14ac:dyDescent="0.2">
      <c r="B33" s="170" t="s">
        <v>230</v>
      </c>
      <c r="C33" s="169">
        <v>731320</v>
      </c>
      <c r="D33" s="363" t="str">
        <f t="shared" si="0"/>
        <v>731</v>
      </c>
      <c r="E33" s="363" t="str">
        <f t="shared" si="1"/>
        <v>3</v>
      </c>
      <c r="F33" s="363" t="str">
        <f t="shared" si="2"/>
        <v>20</v>
      </c>
    </row>
    <row r="34" spans="1:6" x14ac:dyDescent="0.2">
      <c r="B34" s="359" t="s">
        <v>229</v>
      </c>
      <c r="C34" s="360">
        <v>731330</v>
      </c>
      <c r="D34" s="363" t="str">
        <f t="shared" si="0"/>
        <v>731</v>
      </c>
      <c r="E34" s="363" t="str">
        <f t="shared" si="1"/>
        <v>3</v>
      </c>
      <c r="F34" s="363" t="str">
        <f t="shared" si="2"/>
        <v>30</v>
      </c>
    </row>
    <row r="35" spans="1:6" x14ac:dyDescent="0.2">
      <c r="B35" s="170" t="s">
        <v>228</v>
      </c>
      <c r="C35" s="169">
        <v>731341</v>
      </c>
      <c r="D35" s="363" t="str">
        <f t="shared" si="0"/>
        <v>731</v>
      </c>
      <c r="E35" s="363" t="str">
        <f t="shared" si="1"/>
        <v>3</v>
      </c>
      <c r="F35" s="363" t="str">
        <f t="shared" si="2"/>
        <v>41</v>
      </c>
    </row>
    <row r="36" spans="1:6" x14ac:dyDescent="0.2">
      <c r="A36" s="162"/>
      <c r="B36" s="170" t="s">
        <v>227</v>
      </c>
      <c r="C36" s="169">
        <v>731351</v>
      </c>
      <c r="D36" s="363" t="str">
        <f t="shared" si="0"/>
        <v>731</v>
      </c>
      <c r="E36" s="363" t="str">
        <f t="shared" si="1"/>
        <v>3</v>
      </c>
      <c r="F36" s="363" t="str">
        <f t="shared" si="2"/>
        <v>51</v>
      </c>
    </row>
    <row r="37" spans="1:6" x14ac:dyDescent="0.2">
      <c r="B37" s="170" t="s">
        <v>226</v>
      </c>
      <c r="C37" s="169">
        <v>731360</v>
      </c>
      <c r="D37" s="363" t="str">
        <f t="shared" si="0"/>
        <v>731</v>
      </c>
      <c r="E37" s="363" t="str">
        <f t="shared" si="1"/>
        <v>3</v>
      </c>
      <c r="F37" s="363" t="str">
        <f t="shared" si="2"/>
        <v>60</v>
      </c>
    </row>
    <row r="38" spans="1:6" x14ac:dyDescent="0.2">
      <c r="B38" s="361" t="s">
        <v>224</v>
      </c>
      <c r="C38" s="362" t="s">
        <v>166</v>
      </c>
    </row>
    <row r="39" spans="1:6" x14ac:dyDescent="0.2">
      <c r="B39" s="191" t="s">
        <v>225</v>
      </c>
      <c r="C39" s="192">
        <v>731390</v>
      </c>
      <c r="D39" s="366" t="str">
        <f t="shared" si="0"/>
        <v>731</v>
      </c>
      <c r="E39" s="366" t="str">
        <f t="shared" si="1"/>
        <v>3</v>
      </c>
      <c r="F39" s="366" t="str">
        <f t="shared" si="2"/>
        <v>90</v>
      </c>
    </row>
    <row r="40" spans="1:6" x14ac:dyDescent="0.2">
      <c r="A40" s="162"/>
      <c r="B40" s="193" t="s">
        <v>223</v>
      </c>
      <c r="C40" s="194">
        <v>731411</v>
      </c>
      <c r="D40" s="367" t="str">
        <f t="shared" si="0"/>
        <v>731</v>
      </c>
      <c r="E40" s="367" t="str">
        <f t="shared" si="1"/>
        <v>4</v>
      </c>
      <c r="F40" s="367" t="str">
        <f t="shared" si="2"/>
        <v>11</v>
      </c>
    </row>
    <row r="41" spans="1:6" x14ac:dyDescent="0.2">
      <c r="A41" s="162"/>
      <c r="B41" s="170" t="s">
        <v>222</v>
      </c>
      <c r="C41" s="169">
        <v>731421</v>
      </c>
      <c r="D41" s="363" t="str">
        <f t="shared" si="0"/>
        <v>731</v>
      </c>
      <c r="E41" s="363" t="str">
        <f t="shared" si="1"/>
        <v>4</v>
      </c>
      <c r="F41" s="363" t="str">
        <f t="shared" si="2"/>
        <v>21</v>
      </c>
    </row>
    <row r="42" spans="1:6" x14ac:dyDescent="0.2">
      <c r="A42" s="162"/>
      <c r="B42" s="359" t="s">
        <v>221</v>
      </c>
      <c r="C42" s="360">
        <v>731431</v>
      </c>
      <c r="D42" s="363" t="str">
        <f t="shared" si="0"/>
        <v>731</v>
      </c>
      <c r="E42" s="363" t="str">
        <f t="shared" si="1"/>
        <v>4</v>
      </c>
      <c r="F42" s="363" t="str">
        <f t="shared" si="2"/>
        <v>31</v>
      </c>
    </row>
    <row r="43" spans="1:6" x14ac:dyDescent="0.2">
      <c r="A43" s="162"/>
      <c r="B43" s="170" t="s">
        <v>219</v>
      </c>
      <c r="C43" s="169">
        <v>731470</v>
      </c>
      <c r="D43" s="363" t="str">
        <f>LEFT(C43,3)</f>
        <v>731</v>
      </c>
      <c r="E43" s="363" t="str">
        <f>MID(C43,4,1)</f>
        <v>4</v>
      </c>
      <c r="F43" s="363" t="str">
        <f>RIGHT(C43,2)</f>
        <v>70</v>
      </c>
    </row>
    <row r="44" spans="1:6" x14ac:dyDescent="0.2">
      <c r="A44" s="162"/>
      <c r="B44" s="170" t="s">
        <v>218</v>
      </c>
      <c r="C44" s="169">
        <v>731452</v>
      </c>
      <c r="D44" s="363" t="str">
        <f t="shared" si="0"/>
        <v>731</v>
      </c>
      <c r="E44" s="363" t="str">
        <f t="shared" si="1"/>
        <v>4</v>
      </c>
      <c r="F44" s="363" t="str">
        <f t="shared" si="2"/>
        <v>52</v>
      </c>
    </row>
    <row r="45" spans="1:6" x14ac:dyDescent="0.2">
      <c r="A45" s="162"/>
      <c r="B45" s="170" t="s">
        <v>220</v>
      </c>
      <c r="C45" s="169">
        <v>731461</v>
      </c>
      <c r="D45" s="363" t="str">
        <f t="shared" si="0"/>
        <v>731</v>
      </c>
      <c r="E45" s="363" t="str">
        <f t="shared" si="1"/>
        <v>4</v>
      </c>
      <c r="F45" s="363" t="str">
        <f t="shared" si="2"/>
        <v>61</v>
      </c>
    </row>
    <row r="46" spans="1:6" x14ac:dyDescent="0.2">
      <c r="A46" s="162"/>
      <c r="B46" s="361" t="s">
        <v>217</v>
      </c>
      <c r="C46" s="362" t="s">
        <v>166</v>
      </c>
    </row>
    <row r="47" spans="1:6" ht="13.5" thickBot="1" x14ac:dyDescent="0.25">
      <c r="A47" s="162"/>
      <c r="B47" s="168" t="s">
        <v>216</v>
      </c>
      <c r="C47" s="167" t="s">
        <v>256</v>
      </c>
      <c r="D47" s="370" t="str">
        <f t="shared" si="0"/>
        <v>731</v>
      </c>
      <c r="E47" s="368" t="str">
        <f t="shared" si="1"/>
        <v>4</v>
      </c>
      <c r="F47" s="368" t="str">
        <f t="shared" si="2"/>
        <v>90</v>
      </c>
    </row>
    <row r="48" spans="1:6" x14ac:dyDescent="0.2">
      <c r="A48" s="162"/>
      <c r="B48" s="170" t="s">
        <v>215</v>
      </c>
      <c r="C48" s="169" t="s">
        <v>214</v>
      </c>
      <c r="D48" s="363" t="str">
        <f t="shared" si="0"/>
        <v>731</v>
      </c>
      <c r="E48" s="363" t="str">
        <f t="shared" si="1"/>
        <v>1</v>
      </c>
      <c r="F48" s="363" t="str">
        <f t="shared" si="2"/>
        <v>1G</v>
      </c>
    </row>
    <row r="49" spans="1:6" x14ac:dyDescent="0.2">
      <c r="A49" s="162"/>
      <c r="B49" s="170" t="s">
        <v>213</v>
      </c>
      <c r="C49" s="169" t="s">
        <v>212</v>
      </c>
      <c r="D49" s="363" t="str">
        <f t="shared" si="0"/>
        <v>731</v>
      </c>
      <c r="E49" s="363" t="str">
        <f t="shared" si="1"/>
        <v>1</v>
      </c>
      <c r="F49" s="363" t="str">
        <f t="shared" si="2"/>
        <v>2G</v>
      </c>
    </row>
    <row r="50" spans="1:6" x14ac:dyDescent="0.2">
      <c r="A50" s="162"/>
      <c r="B50" s="359" t="s">
        <v>211</v>
      </c>
      <c r="C50" s="360" t="s">
        <v>210</v>
      </c>
      <c r="D50" s="363" t="str">
        <f t="shared" si="0"/>
        <v>731</v>
      </c>
      <c r="E50" s="363" t="str">
        <f t="shared" si="1"/>
        <v>1</v>
      </c>
      <c r="F50" s="363" t="str">
        <f t="shared" si="2"/>
        <v>3G</v>
      </c>
    </row>
    <row r="51" spans="1:6" x14ac:dyDescent="0.2">
      <c r="A51" s="162"/>
      <c r="B51" s="170" t="s">
        <v>209</v>
      </c>
      <c r="C51" s="169" t="s">
        <v>208</v>
      </c>
      <c r="D51" s="363" t="str">
        <f t="shared" si="0"/>
        <v>731</v>
      </c>
      <c r="E51" s="363" t="str">
        <f t="shared" si="1"/>
        <v>1</v>
      </c>
      <c r="F51" s="363" t="str">
        <f t="shared" si="2"/>
        <v>4G</v>
      </c>
    </row>
    <row r="52" spans="1:6" x14ac:dyDescent="0.2">
      <c r="A52" s="162"/>
      <c r="B52" s="170" t="s">
        <v>207</v>
      </c>
      <c r="C52" s="169" t="s">
        <v>206</v>
      </c>
      <c r="D52" s="363" t="str">
        <f t="shared" si="0"/>
        <v>731</v>
      </c>
      <c r="E52" s="363" t="str">
        <f t="shared" si="1"/>
        <v>1</v>
      </c>
      <c r="F52" s="363" t="str">
        <f t="shared" si="2"/>
        <v>5G</v>
      </c>
    </row>
    <row r="53" spans="1:6" x14ac:dyDescent="0.2">
      <c r="A53" s="162"/>
      <c r="B53" s="170" t="s">
        <v>205</v>
      </c>
      <c r="C53" s="169" t="s">
        <v>204</v>
      </c>
      <c r="D53" s="363" t="str">
        <f t="shared" si="0"/>
        <v>731</v>
      </c>
      <c r="E53" s="363" t="str">
        <f t="shared" si="1"/>
        <v>1</v>
      </c>
      <c r="F53" s="363" t="str">
        <f t="shared" si="2"/>
        <v>6G</v>
      </c>
    </row>
    <row r="54" spans="1:6" x14ac:dyDescent="0.2">
      <c r="A54" s="162"/>
      <c r="B54" s="361" t="s">
        <v>203</v>
      </c>
      <c r="C54" s="362" t="s">
        <v>202</v>
      </c>
      <c r="D54" s="363" t="str">
        <f t="shared" si="0"/>
        <v>731</v>
      </c>
      <c r="E54" s="363" t="str">
        <f t="shared" si="1"/>
        <v>1</v>
      </c>
      <c r="F54" s="363" t="str">
        <f t="shared" si="2"/>
        <v>7G</v>
      </c>
    </row>
    <row r="55" spans="1:6" x14ac:dyDescent="0.2">
      <c r="A55" s="162"/>
      <c r="B55" s="191" t="s">
        <v>201</v>
      </c>
      <c r="C55" s="192" t="s">
        <v>200</v>
      </c>
      <c r="D55" s="366" t="str">
        <f t="shared" si="0"/>
        <v>731</v>
      </c>
      <c r="E55" s="366" t="str">
        <f t="shared" si="1"/>
        <v>1</v>
      </c>
      <c r="F55" s="366" t="str">
        <f t="shared" si="2"/>
        <v>9G</v>
      </c>
    </row>
    <row r="56" spans="1:6" x14ac:dyDescent="0.2">
      <c r="A56" s="164"/>
      <c r="B56" s="193" t="s">
        <v>199</v>
      </c>
      <c r="C56" s="194" t="s">
        <v>198</v>
      </c>
      <c r="D56" s="367" t="str">
        <f t="shared" si="0"/>
        <v>731</v>
      </c>
      <c r="E56" s="367" t="str">
        <f t="shared" si="1"/>
        <v>2</v>
      </c>
      <c r="F56" s="367" t="str">
        <f t="shared" si="2"/>
        <v>1G</v>
      </c>
    </row>
    <row r="57" spans="1:6" x14ac:dyDescent="0.2">
      <c r="B57" s="170" t="s">
        <v>197</v>
      </c>
      <c r="C57" s="169" t="s">
        <v>196</v>
      </c>
      <c r="D57" s="363" t="str">
        <f t="shared" si="0"/>
        <v>731</v>
      </c>
      <c r="E57" s="363" t="str">
        <f t="shared" si="1"/>
        <v>2</v>
      </c>
      <c r="F57" s="363" t="str">
        <f t="shared" si="2"/>
        <v>2G</v>
      </c>
    </row>
    <row r="58" spans="1:6" x14ac:dyDescent="0.2">
      <c r="A58" s="163"/>
      <c r="B58" s="359" t="s">
        <v>195</v>
      </c>
      <c r="C58" s="360" t="s">
        <v>194</v>
      </c>
      <c r="D58" s="363" t="str">
        <f t="shared" si="0"/>
        <v>731</v>
      </c>
      <c r="E58" s="363" t="str">
        <f t="shared" si="1"/>
        <v>2</v>
      </c>
      <c r="F58" s="363" t="str">
        <f t="shared" si="2"/>
        <v>3G</v>
      </c>
    </row>
    <row r="59" spans="1:6" x14ac:dyDescent="0.2">
      <c r="B59" s="170" t="s">
        <v>193</v>
      </c>
      <c r="C59" s="169" t="s">
        <v>192</v>
      </c>
      <c r="D59" s="363" t="str">
        <f t="shared" si="0"/>
        <v>731</v>
      </c>
      <c r="E59" s="363" t="str">
        <f t="shared" si="1"/>
        <v>2</v>
      </c>
      <c r="F59" s="363" t="str">
        <f t="shared" si="2"/>
        <v>4G</v>
      </c>
    </row>
    <row r="60" spans="1:6" x14ac:dyDescent="0.2">
      <c r="B60" s="170" t="s">
        <v>191</v>
      </c>
      <c r="C60" s="169" t="s">
        <v>190</v>
      </c>
      <c r="D60" s="363" t="str">
        <f t="shared" si="0"/>
        <v>731</v>
      </c>
      <c r="E60" s="363" t="str">
        <f t="shared" si="1"/>
        <v>2</v>
      </c>
      <c r="F60" s="363" t="str">
        <f t="shared" si="2"/>
        <v>5G</v>
      </c>
    </row>
    <row r="61" spans="1:6" x14ac:dyDescent="0.2">
      <c r="B61" s="170" t="s">
        <v>189</v>
      </c>
      <c r="C61" s="169" t="s">
        <v>188</v>
      </c>
      <c r="D61" s="363" t="str">
        <f t="shared" si="0"/>
        <v>731</v>
      </c>
      <c r="E61" s="363" t="str">
        <f t="shared" si="1"/>
        <v>2</v>
      </c>
      <c r="F61" s="363" t="str">
        <f t="shared" si="2"/>
        <v>6G</v>
      </c>
    </row>
    <row r="62" spans="1:6" x14ac:dyDescent="0.2">
      <c r="B62" s="361" t="s">
        <v>187</v>
      </c>
      <c r="C62" s="362" t="s">
        <v>166</v>
      </c>
    </row>
    <row r="63" spans="1:6" x14ac:dyDescent="0.2">
      <c r="B63" s="191" t="s">
        <v>186</v>
      </c>
      <c r="C63" s="192" t="s">
        <v>185</v>
      </c>
      <c r="D63" s="366" t="str">
        <f t="shared" si="0"/>
        <v>731</v>
      </c>
      <c r="E63" s="366" t="str">
        <f t="shared" si="1"/>
        <v>2</v>
      </c>
      <c r="F63" s="366" t="str">
        <f t="shared" si="2"/>
        <v>9G</v>
      </c>
    </row>
    <row r="64" spans="1:6" x14ac:dyDescent="0.2">
      <c r="A64" s="162"/>
      <c r="B64" s="193" t="s">
        <v>184</v>
      </c>
      <c r="C64" s="194" t="s">
        <v>183</v>
      </c>
      <c r="D64" s="367" t="str">
        <f t="shared" si="0"/>
        <v>731</v>
      </c>
      <c r="E64" s="367" t="str">
        <f t="shared" si="1"/>
        <v>3</v>
      </c>
      <c r="F64" s="367" t="str">
        <f t="shared" si="2"/>
        <v>1G</v>
      </c>
    </row>
    <row r="65" spans="1:6" x14ac:dyDescent="0.2">
      <c r="B65" s="170" t="s">
        <v>182</v>
      </c>
      <c r="C65" s="169" t="s">
        <v>181</v>
      </c>
      <c r="D65" s="363" t="str">
        <f t="shared" si="0"/>
        <v>731</v>
      </c>
      <c r="E65" s="363" t="str">
        <f t="shared" si="1"/>
        <v>3</v>
      </c>
      <c r="F65" s="363" t="str">
        <f t="shared" si="2"/>
        <v>2G</v>
      </c>
    </row>
    <row r="66" spans="1:6" x14ac:dyDescent="0.2">
      <c r="B66" s="359" t="s">
        <v>180</v>
      </c>
      <c r="C66" s="360" t="s">
        <v>179</v>
      </c>
      <c r="D66" s="363" t="str">
        <f t="shared" si="0"/>
        <v>731</v>
      </c>
      <c r="E66" s="363" t="str">
        <f t="shared" si="1"/>
        <v>3</v>
      </c>
      <c r="F66" s="363" t="str">
        <f t="shared" si="2"/>
        <v>3G</v>
      </c>
    </row>
    <row r="67" spans="1:6" x14ac:dyDescent="0.2">
      <c r="B67" s="170" t="s">
        <v>178</v>
      </c>
      <c r="C67" s="169" t="s">
        <v>177</v>
      </c>
      <c r="D67" s="363" t="str">
        <f t="shared" si="0"/>
        <v>731</v>
      </c>
      <c r="E67" s="363" t="str">
        <f t="shared" si="1"/>
        <v>3</v>
      </c>
      <c r="F67" s="363" t="str">
        <f t="shared" si="2"/>
        <v>4G</v>
      </c>
    </row>
    <row r="68" spans="1:6" x14ac:dyDescent="0.2">
      <c r="B68" s="170" t="s">
        <v>176</v>
      </c>
      <c r="C68" s="169" t="s">
        <v>175</v>
      </c>
      <c r="D68" s="363" t="str">
        <f t="shared" si="0"/>
        <v>731</v>
      </c>
      <c r="E68" s="363" t="str">
        <f t="shared" si="1"/>
        <v>3</v>
      </c>
      <c r="F68" s="363" t="str">
        <f t="shared" si="2"/>
        <v>5G</v>
      </c>
    </row>
    <row r="69" spans="1:6" x14ac:dyDescent="0.2">
      <c r="A69" s="162"/>
      <c r="B69" s="170" t="s">
        <v>174</v>
      </c>
      <c r="C69" s="169" t="s">
        <v>173</v>
      </c>
      <c r="D69" s="363" t="str">
        <f t="shared" si="0"/>
        <v>731</v>
      </c>
      <c r="E69" s="363" t="str">
        <f t="shared" si="1"/>
        <v>3</v>
      </c>
      <c r="F69" s="363" t="str">
        <f t="shared" si="2"/>
        <v>6G</v>
      </c>
    </row>
    <row r="70" spans="1:6" x14ac:dyDescent="0.2">
      <c r="B70" s="361" t="s">
        <v>170</v>
      </c>
      <c r="C70" s="362" t="s">
        <v>166</v>
      </c>
    </row>
    <row r="71" spans="1:6" x14ac:dyDescent="0.2">
      <c r="B71" s="191" t="s">
        <v>172</v>
      </c>
      <c r="C71" s="192" t="s">
        <v>171</v>
      </c>
      <c r="D71" s="366" t="str">
        <f t="shared" si="0"/>
        <v>731</v>
      </c>
      <c r="E71" s="366" t="str">
        <f t="shared" si="1"/>
        <v>3</v>
      </c>
      <c r="F71" s="366" t="str">
        <f t="shared" si="2"/>
        <v>9G</v>
      </c>
    </row>
    <row r="72" spans="1:6" x14ac:dyDescent="0.2">
      <c r="B72" s="193" t="s">
        <v>169</v>
      </c>
      <c r="C72" s="194" t="s">
        <v>168</v>
      </c>
      <c r="D72" s="367" t="str">
        <f t="shared" si="0"/>
        <v>731</v>
      </c>
      <c r="E72" s="367" t="str">
        <f t="shared" si="1"/>
        <v>4</v>
      </c>
      <c r="F72" s="367" t="str">
        <f t="shared" si="2"/>
        <v>1G</v>
      </c>
    </row>
    <row r="73" spans="1:6" x14ac:dyDescent="0.2">
      <c r="B73" s="170" t="s">
        <v>165</v>
      </c>
      <c r="C73" s="169" t="s">
        <v>164</v>
      </c>
      <c r="D73" s="363" t="str">
        <f t="shared" si="0"/>
        <v>731</v>
      </c>
      <c r="E73" s="363" t="str">
        <f t="shared" si="1"/>
        <v>4</v>
      </c>
      <c r="F73" s="363" t="str">
        <f t="shared" si="2"/>
        <v>2G</v>
      </c>
    </row>
    <row r="74" spans="1:6" x14ac:dyDescent="0.2">
      <c r="B74" s="359" t="s">
        <v>163</v>
      </c>
      <c r="C74" s="360" t="s">
        <v>162</v>
      </c>
      <c r="D74" s="363" t="str">
        <f t="shared" si="0"/>
        <v>731</v>
      </c>
      <c r="E74" s="363" t="str">
        <f t="shared" si="1"/>
        <v>4</v>
      </c>
      <c r="F74" s="363" t="str">
        <f t="shared" si="2"/>
        <v>3G</v>
      </c>
    </row>
    <row r="75" spans="1:6" x14ac:dyDescent="0.2">
      <c r="A75" s="162"/>
      <c r="B75" s="170" t="s">
        <v>161</v>
      </c>
      <c r="C75" s="169" t="s">
        <v>160</v>
      </c>
      <c r="D75" s="363" t="str">
        <f t="shared" si="0"/>
        <v>731</v>
      </c>
      <c r="E75" s="363" t="str">
        <f t="shared" si="1"/>
        <v>4</v>
      </c>
      <c r="F75" s="363" t="str">
        <f t="shared" si="2"/>
        <v>4G</v>
      </c>
    </row>
    <row r="76" spans="1:6" x14ac:dyDescent="0.2">
      <c r="A76" s="171"/>
      <c r="B76" s="170" t="s">
        <v>159</v>
      </c>
      <c r="C76" s="169" t="s">
        <v>158</v>
      </c>
      <c r="D76" s="363" t="str">
        <f t="shared" si="0"/>
        <v>731</v>
      </c>
      <c r="E76" s="363" t="str">
        <f t="shared" si="1"/>
        <v>4</v>
      </c>
      <c r="F76" s="363" t="str">
        <f t="shared" si="2"/>
        <v>5G</v>
      </c>
    </row>
    <row r="77" spans="1:6" x14ac:dyDescent="0.2">
      <c r="A77" s="162"/>
      <c r="B77" s="170" t="s">
        <v>157</v>
      </c>
      <c r="C77" s="169" t="s">
        <v>156</v>
      </c>
      <c r="D77" s="363" t="str">
        <f t="shared" si="0"/>
        <v>731</v>
      </c>
      <c r="E77" s="363" t="str">
        <f t="shared" si="1"/>
        <v>4</v>
      </c>
      <c r="F77" s="363" t="str">
        <f t="shared" si="2"/>
        <v>6G</v>
      </c>
    </row>
    <row r="78" spans="1:6" x14ac:dyDescent="0.2">
      <c r="B78" s="361" t="s">
        <v>167</v>
      </c>
      <c r="C78" s="362" t="s">
        <v>166</v>
      </c>
    </row>
    <row r="79" spans="1:6" x14ac:dyDescent="0.2">
      <c r="A79" s="162"/>
      <c r="B79" s="191" t="s">
        <v>155</v>
      </c>
      <c r="C79" s="192" t="s">
        <v>154</v>
      </c>
      <c r="D79" s="366" t="str">
        <f t="shared" si="0"/>
        <v>731</v>
      </c>
      <c r="E79" s="366" t="str">
        <f t="shared" si="1"/>
        <v>4</v>
      </c>
      <c r="F79" s="366" t="str">
        <f t="shared" si="2"/>
        <v>9G</v>
      </c>
    </row>
    <row r="80" spans="1:6" x14ac:dyDescent="0.2">
      <c r="A80" s="162"/>
      <c r="B80" s="162"/>
      <c r="C80" s="165"/>
      <c r="D80" s="369"/>
      <c r="E80" s="369"/>
      <c r="F80" s="369"/>
    </row>
    <row r="81" spans="1:6" ht="10.5" customHeight="1" x14ac:dyDescent="0.2">
      <c r="A81" s="162"/>
      <c r="B81" s="162"/>
      <c r="C81" s="165"/>
      <c r="D81" s="369"/>
      <c r="E81" s="369"/>
      <c r="F81" s="369"/>
    </row>
  </sheetData>
  <printOptions horizontalCentered="1"/>
  <pageMargins left="0" right="0" top="0.5" bottom="0.5" header="0.5" footer="0.5"/>
  <pageSetup orientation="portrait" horizontalDpi="4294967292" r:id="rId1"/>
  <headerFooter alignWithMargins="0">
    <oddHeader>&amp;L&amp;8Form 60-403&amp;R&amp;8Rev. 6/95</oddHeader>
    <oddFooter>&amp;CTimes of departure and return are required</oddFooter>
  </headerFooter>
  <ignoredErrors>
    <ignoredError sqref="C47"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pageSetUpPr fitToPage="1"/>
  </sheetPr>
  <dimension ref="A1:AJ63"/>
  <sheetViews>
    <sheetView showGridLines="0" tabSelected="1" topLeftCell="A2" zoomScale="120" zoomScaleNormal="120" workbookViewId="0">
      <selection activeCell="D6" sqref="D6"/>
    </sheetView>
  </sheetViews>
  <sheetFormatPr defaultRowHeight="0" customHeight="1" zeroHeight="1" x14ac:dyDescent="0.25"/>
  <cols>
    <col min="1" max="1" width="3.125" style="52" customWidth="1"/>
    <col min="2" max="3" width="2.75" style="52" customWidth="1"/>
    <col min="4" max="4" width="3.625" style="52" customWidth="1"/>
    <col min="5" max="5" width="3.125" style="52" customWidth="1"/>
    <col min="6" max="7" width="2.75" style="52" customWidth="1"/>
    <col min="8" max="12" width="2.625" style="52" customWidth="1"/>
    <col min="13" max="13" width="3.625" style="52" customWidth="1"/>
    <col min="14" max="14" width="2.625" style="52" customWidth="1"/>
    <col min="15" max="16" width="3" style="52" customWidth="1"/>
    <col min="17" max="17" width="3.375" style="52" customWidth="1"/>
    <col min="18" max="18" width="3.625" style="52" customWidth="1"/>
    <col min="19" max="19" width="5.625" style="52" customWidth="1"/>
    <col min="20" max="20" width="3" style="52" customWidth="1"/>
    <col min="21" max="21" width="3.375" style="52" customWidth="1"/>
    <col min="22" max="22" width="1.625" style="52" customWidth="1"/>
    <col min="23" max="27" width="2.25" style="52" customWidth="1"/>
    <col min="28" max="28" width="2" style="52" customWidth="1"/>
    <col min="29" max="29" width="2.625" style="52" customWidth="1"/>
    <col min="30" max="34" width="2.25" style="52" customWidth="1"/>
    <col min="35" max="35" width="0.75" style="126" customWidth="1"/>
    <col min="36" max="36" width="9" style="126" customWidth="1"/>
    <col min="37" max="16384" width="9" style="126"/>
  </cols>
  <sheetData>
    <row r="1" spans="1:35" ht="0" hidden="1" customHeight="1" x14ac:dyDescent="0.25">
      <c r="A1" s="87"/>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245"/>
    </row>
    <row r="2" spans="1:35" ht="6" customHeight="1" x14ac:dyDescent="0.25">
      <c r="A2" s="512"/>
      <c r="B2" s="513"/>
      <c r="C2" s="513"/>
      <c r="D2" s="513"/>
      <c r="E2" s="513"/>
      <c r="F2" s="513"/>
      <c r="G2" s="513"/>
      <c r="H2" s="513"/>
      <c r="I2" s="513"/>
      <c r="J2" s="513"/>
      <c r="K2" s="513"/>
      <c r="L2" s="513"/>
      <c r="M2" s="513"/>
      <c r="N2" s="513"/>
      <c r="O2" s="513"/>
      <c r="P2" s="513"/>
      <c r="Q2" s="513"/>
      <c r="R2" s="513"/>
      <c r="S2" s="513"/>
      <c r="T2" s="513"/>
      <c r="U2" s="513"/>
      <c r="V2" s="513"/>
      <c r="W2" s="513"/>
      <c r="X2" s="513"/>
      <c r="Y2" s="513"/>
      <c r="Z2" s="513"/>
      <c r="AA2" s="513"/>
      <c r="AB2" s="513"/>
      <c r="AC2" s="513"/>
      <c r="AD2" s="513"/>
      <c r="AE2" s="513"/>
      <c r="AF2" s="513"/>
      <c r="AG2" s="513"/>
      <c r="AH2" s="514"/>
      <c r="AI2" s="45"/>
    </row>
    <row r="3" spans="1:35" s="232" customFormat="1" ht="35.25" customHeight="1" x14ac:dyDescent="0.25">
      <c r="A3" s="515" t="s">
        <v>270</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7"/>
      <c r="AI3" s="46"/>
    </row>
    <row r="4" spans="1:35" ht="6" customHeight="1" thickBot="1" x14ac:dyDescent="0.3">
      <c r="A4" s="518"/>
      <c r="B4" s="519"/>
      <c r="C4" s="519"/>
      <c r="D4" s="519"/>
      <c r="E4" s="519"/>
      <c r="F4" s="519"/>
      <c r="G4" s="519"/>
      <c r="H4" s="519"/>
      <c r="I4" s="519"/>
      <c r="J4" s="519"/>
      <c r="K4" s="519"/>
      <c r="L4" s="519"/>
      <c r="M4" s="519"/>
      <c r="N4" s="519"/>
      <c r="O4" s="519"/>
      <c r="P4" s="519"/>
      <c r="Q4" s="519"/>
      <c r="R4" s="519"/>
      <c r="S4" s="519"/>
      <c r="T4" s="519"/>
      <c r="U4" s="519"/>
      <c r="V4" s="519"/>
      <c r="W4" s="519"/>
      <c r="X4" s="519"/>
      <c r="Y4" s="519"/>
      <c r="Z4" s="519"/>
      <c r="AA4" s="519"/>
      <c r="AB4" s="519"/>
      <c r="AC4" s="519"/>
      <c r="AD4" s="519"/>
      <c r="AE4" s="519"/>
      <c r="AF4" s="519"/>
      <c r="AG4" s="519"/>
      <c r="AH4" s="520"/>
      <c r="AI4" s="46"/>
    </row>
    <row r="5" spans="1:35" ht="12" customHeight="1" thickTop="1" x14ac:dyDescent="0.25">
      <c r="A5" s="509" t="s">
        <v>93</v>
      </c>
      <c r="B5" s="510"/>
      <c r="C5" s="510"/>
      <c r="D5" s="510"/>
      <c r="E5" s="510"/>
      <c r="F5" s="510"/>
      <c r="G5" s="510"/>
      <c r="H5" s="510"/>
      <c r="I5" s="510"/>
      <c r="J5" s="510"/>
      <c r="K5" s="510"/>
      <c r="L5" s="510"/>
      <c r="M5" s="510"/>
      <c r="N5" s="510"/>
      <c r="O5" s="510"/>
      <c r="P5" s="510"/>
      <c r="Q5" s="510"/>
      <c r="R5" s="510"/>
      <c r="S5" s="510"/>
      <c r="T5" s="510"/>
      <c r="U5" s="510"/>
      <c r="V5" s="510"/>
      <c r="W5" s="510"/>
      <c r="X5" s="510"/>
      <c r="Y5" s="510"/>
      <c r="Z5" s="510"/>
      <c r="AA5" s="510"/>
      <c r="AB5" s="510"/>
      <c r="AC5" s="510"/>
      <c r="AD5" s="510"/>
      <c r="AE5" s="510"/>
      <c r="AF5" s="510"/>
      <c r="AG5" s="510"/>
      <c r="AH5" s="511"/>
      <c r="AI5" s="46"/>
    </row>
    <row r="6" spans="1:35" ht="15.75" x14ac:dyDescent="0.25">
      <c r="A6" s="529" t="s">
        <v>28</v>
      </c>
      <c r="B6" s="530"/>
      <c r="C6" s="530"/>
      <c r="D6" s="98"/>
      <c r="E6" s="47" t="s">
        <v>100</v>
      </c>
      <c r="F6" s="47"/>
      <c r="G6" s="47"/>
      <c r="H6" s="47"/>
      <c r="I6" s="47"/>
      <c r="J6" s="98"/>
      <c r="K6" s="47" t="s">
        <v>101</v>
      </c>
      <c r="L6" s="47"/>
      <c r="M6" s="47"/>
      <c r="N6" s="47"/>
      <c r="O6" s="98"/>
      <c r="P6" s="47" t="s">
        <v>29</v>
      </c>
      <c r="Q6" s="47"/>
      <c r="R6" s="47"/>
      <c r="S6" s="47"/>
      <c r="T6" s="98"/>
      <c r="U6" s="215" t="s">
        <v>107</v>
      </c>
      <c r="V6" s="215"/>
      <c r="W6" s="215"/>
      <c r="X6" s="216"/>
      <c r="Y6" s="216"/>
      <c r="Z6" s="216"/>
      <c r="AA6" s="216"/>
      <c r="AB6" s="217"/>
      <c r="AC6" s="218"/>
      <c r="AD6" s="218"/>
      <c r="AE6" s="218"/>
      <c r="AF6" s="218"/>
      <c r="AG6" s="218"/>
      <c r="AH6" s="219"/>
    </row>
    <row r="7" spans="1:35" ht="4.5" customHeight="1" thickBot="1" x14ac:dyDescent="0.3">
      <c r="A7" s="531"/>
      <c r="B7" s="507"/>
      <c r="C7" s="507"/>
      <c r="D7" s="507"/>
      <c r="E7" s="507"/>
      <c r="F7" s="507"/>
      <c r="G7" s="507"/>
      <c r="H7" s="507"/>
      <c r="I7" s="507"/>
      <c r="J7" s="507"/>
      <c r="K7" s="507"/>
      <c r="L7" s="507"/>
      <c r="M7" s="507"/>
      <c r="N7" s="507"/>
      <c r="O7" s="507"/>
      <c r="P7" s="507"/>
      <c r="Q7" s="507"/>
      <c r="R7" s="507"/>
      <c r="S7" s="507"/>
      <c r="T7" s="507"/>
      <c r="U7" s="507"/>
      <c r="V7" s="507"/>
      <c r="W7" s="507"/>
      <c r="X7" s="507"/>
      <c r="Y7" s="507"/>
      <c r="Z7" s="507"/>
      <c r="AA7" s="507"/>
      <c r="AB7" s="507"/>
      <c r="AC7" s="507"/>
      <c r="AD7" s="507"/>
      <c r="AE7" s="507"/>
      <c r="AF7" s="507"/>
      <c r="AG7" s="507"/>
      <c r="AH7" s="532"/>
      <c r="AI7" s="45"/>
    </row>
    <row r="8" spans="1:35" ht="4.5" customHeight="1" thickTop="1" x14ac:dyDescent="0.25">
      <c r="A8" s="533"/>
      <c r="B8" s="534"/>
      <c r="C8" s="534"/>
      <c r="D8" s="534"/>
      <c r="E8" s="534"/>
      <c r="F8" s="534"/>
      <c r="G8" s="534"/>
      <c r="H8" s="534"/>
      <c r="I8" s="534"/>
      <c r="J8" s="534"/>
      <c r="K8" s="534"/>
      <c r="L8" s="534"/>
      <c r="M8" s="534"/>
      <c r="N8" s="534"/>
      <c r="O8" s="534"/>
      <c r="P8" s="534"/>
      <c r="Q8" s="534"/>
      <c r="R8" s="534"/>
      <c r="S8" s="534"/>
      <c r="T8" s="534"/>
      <c r="U8" s="534"/>
      <c r="V8" s="534"/>
      <c r="W8" s="534"/>
      <c r="X8" s="534"/>
      <c r="Y8" s="534"/>
      <c r="Z8" s="534"/>
      <c r="AA8" s="534"/>
      <c r="AB8" s="534"/>
      <c r="AC8" s="534"/>
      <c r="AD8" s="534"/>
      <c r="AE8" s="534"/>
      <c r="AF8" s="534"/>
      <c r="AG8" s="534"/>
      <c r="AH8" s="535"/>
      <c r="AI8" s="45"/>
    </row>
    <row r="9" spans="1:35" ht="15.75" x14ac:dyDescent="0.25">
      <c r="A9" s="523" t="s">
        <v>30</v>
      </c>
      <c r="B9" s="524"/>
      <c r="C9" s="524"/>
      <c r="D9" s="524"/>
      <c r="E9" s="524"/>
      <c r="F9" s="536"/>
      <c r="G9" s="536"/>
      <c r="H9" s="536"/>
      <c r="I9" s="536"/>
      <c r="J9" s="536"/>
      <c r="K9" s="536"/>
      <c r="L9" s="536"/>
      <c r="M9" s="536"/>
      <c r="N9" s="536"/>
      <c r="O9" s="536"/>
      <c r="P9" s="536"/>
      <c r="Q9" s="536"/>
      <c r="R9" s="536"/>
      <c r="S9" s="536"/>
      <c r="T9" s="536"/>
      <c r="U9" s="528" t="s">
        <v>99</v>
      </c>
      <c r="V9" s="528"/>
      <c r="W9" s="528"/>
      <c r="X9" s="528"/>
      <c r="Y9" s="528"/>
      <c r="Z9" s="528"/>
      <c r="AA9" s="528"/>
      <c r="AB9" s="521"/>
      <c r="AC9" s="521"/>
      <c r="AD9" s="521"/>
      <c r="AE9" s="521"/>
      <c r="AF9" s="521"/>
      <c r="AG9" s="521"/>
      <c r="AH9" s="522"/>
      <c r="AI9" s="45"/>
    </row>
    <row r="10" spans="1:35" ht="15.75" x14ac:dyDescent="0.25">
      <c r="A10" s="523" t="s">
        <v>0</v>
      </c>
      <c r="B10" s="524"/>
      <c r="C10" s="524"/>
      <c r="D10" s="524"/>
      <c r="E10" s="87"/>
      <c r="F10" s="527"/>
      <c r="G10" s="527"/>
      <c r="H10" s="527"/>
      <c r="I10" s="527"/>
      <c r="J10" s="527"/>
      <c r="K10" s="527"/>
      <c r="L10" s="527"/>
      <c r="M10" s="527"/>
      <c r="N10" s="527"/>
      <c r="O10" s="527"/>
      <c r="P10" s="527"/>
      <c r="Q10" s="527"/>
      <c r="R10" s="527"/>
      <c r="S10" s="527"/>
      <c r="T10" s="527"/>
      <c r="U10" s="524" t="s">
        <v>61</v>
      </c>
      <c r="V10" s="524"/>
      <c r="W10" s="524"/>
      <c r="X10" s="524"/>
      <c r="Y10" s="502"/>
      <c r="Z10" s="502"/>
      <c r="AA10" s="502"/>
      <c r="AB10" s="502"/>
      <c r="AC10" s="502"/>
      <c r="AD10" s="502"/>
      <c r="AE10" s="334" t="s">
        <v>31</v>
      </c>
      <c r="AF10" s="525"/>
      <c r="AG10" s="525"/>
      <c r="AH10" s="526"/>
      <c r="AI10" s="45"/>
    </row>
    <row r="11" spans="1:35" ht="15.75" x14ac:dyDescent="0.25">
      <c r="A11" s="523" t="s">
        <v>1</v>
      </c>
      <c r="B11" s="524"/>
      <c r="C11" s="524"/>
      <c r="D11" s="524"/>
      <c r="E11" s="524"/>
      <c r="F11" s="575"/>
      <c r="G11" s="575"/>
      <c r="H11" s="575"/>
      <c r="I11" s="575"/>
      <c r="J11" s="575"/>
      <c r="K11" s="575"/>
      <c r="L11" s="575"/>
      <c r="M11" s="575"/>
      <c r="N11" s="575"/>
      <c r="O11" s="575"/>
      <c r="P11" s="575"/>
      <c r="Q11" s="575"/>
      <c r="R11" s="575"/>
      <c r="S11" s="575"/>
      <c r="T11" s="575"/>
      <c r="U11" s="524" t="s">
        <v>91</v>
      </c>
      <c r="V11" s="524"/>
      <c r="W11" s="524"/>
      <c r="X11" s="524"/>
      <c r="Y11" s="502"/>
      <c r="Z11" s="502"/>
      <c r="AA11" s="502"/>
      <c r="AB11" s="502"/>
      <c r="AC11" s="502"/>
      <c r="AD11" s="502"/>
      <c r="AE11" s="502"/>
      <c r="AF11" s="502"/>
      <c r="AG11" s="502"/>
      <c r="AH11" s="576"/>
      <c r="AI11" s="45"/>
    </row>
    <row r="12" spans="1:35" ht="15.75" x14ac:dyDescent="0.25">
      <c r="A12" s="335" t="s">
        <v>68</v>
      </c>
      <c r="B12" s="336"/>
      <c r="C12" s="336"/>
      <c r="D12" s="336"/>
      <c r="E12" s="336"/>
      <c r="F12" s="336"/>
      <c r="G12" s="336"/>
      <c r="H12" s="336"/>
      <c r="I12" s="336"/>
      <c r="J12" s="336"/>
      <c r="K12" s="48" t="s">
        <v>108</v>
      </c>
      <c r="L12" s="572"/>
      <c r="M12" s="572"/>
      <c r="N12" s="572"/>
      <c r="O12" s="572"/>
      <c r="P12" s="572"/>
      <c r="Q12" s="572"/>
      <c r="R12" s="572"/>
      <c r="S12" s="572"/>
      <c r="T12" s="572"/>
      <c r="U12" s="573" t="s">
        <v>109</v>
      </c>
      <c r="V12" s="573"/>
      <c r="W12" s="573"/>
      <c r="X12" s="573"/>
      <c r="Y12" s="524"/>
      <c r="Z12" s="524"/>
      <c r="AA12" s="572"/>
      <c r="AB12" s="572"/>
      <c r="AC12" s="572"/>
      <c r="AD12" s="572"/>
      <c r="AE12" s="572"/>
      <c r="AF12" s="572"/>
      <c r="AG12" s="572"/>
      <c r="AH12" s="574"/>
      <c r="AI12" s="51"/>
    </row>
    <row r="13" spans="1:35" ht="15.75" x14ac:dyDescent="0.25">
      <c r="A13" s="523" t="s">
        <v>83</v>
      </c>
      <c r="B13" s="524"/>
      <c r="C13" s="524"/>
      <c r="D13" s="524"/>
      <c r="E13" s="524"/>
      <c r="F13" s="524"/>
      <c r="G13" s="524"/>
      <c r="H13" s="524"/>
      <c r="I13" s="570"/>
      <c r="J13" s="570"/>
      <c r="K13" s="570"/>
      <c r="L13" s="570"/>
      <c r="M13" s="570"/>
      <c r="N13" s="570"/>
      <c r="O13" s="570"/>
      <c r="P13" s="570"/>
      <c r="Q13" s="570"/>
      <c r="R13" s="570"/>
      <c r="S13" s="570"/>
      <c r="T13" s="570"/>
      <c r="U13" s="570"/>
      <c r="V13" s="570"/>
      <c r="W13" s="570"/>
      <c r="X13" s="570"/>
      <c r="Y13" s="570"/>
      <c r="Z13" s="570"/>
      <c r="AA13" s="570"/>
      <c r="AB13" s="570"/>
      <c r="AC13" s="570"/>
      <c r="AD13" s="570"/>
      <c r="AE13" s="570"/>
      <c r="AF13" s="570"/>
      <c r="AG13" s="570"/>
      <c r="AH13" s="571"/>
      <c r="AI13" s="51"/>
    </row>
    <row r="14" spans="1:35" ht="3.75" customHeight="1" x14ac:dyDescent="0.25">
      <c r="A14" s="550"/>
      <c r="B14" s="551"/>
      <c r="C14" s="551"/>
      <c r="D14" s="551"/>
      <c r="E14" s="551"/>
      <c r="F14" s="551"/>
      <c r="G14" s="551"/>
      <c r="H14" s="551"/>
      <c r="I14" s="551"/>
      <c r="J14" s="551"/>
      <c r="K14" s="551"/>
      <c r="L14" s="551"/>
      <c r="M14" s="551"/>
      <c r="N14" s="551"/>
      <c r="O14" s="551"/>
      <c r="P14" s="551"/>
      <c r="Q14" s="551"/>
      <c r="R14" s="551"/>
      <c r="S14" s="551"/>
      <c r="T14" s="551"/>
      <c r="U14" s="551"/>
      <c r="V14" s="551"/>
      <c r="W14" s="551"/>
      <c r="X14" s="551"/>
      <c r="Y14" s="551"/>
      <c r="Z14" s="551"/>
      <c r="AA14" s="551"/>
      <c r="AB14" s="551"/>
      <c r="AC14" s="551"/>
      <c r="AD14" s="551"/>
      <c r="AE14" s="551"/>
      <c r="AF14" s="551"/>
      <c r="AG14" s="551"/>
      <c r="AH14" s="555"/>
      <c r="AI14" s="45"/>
    </row>
    <row r="15" spans="1:35" ht="15.75" customHeight="1" x14ac:dyDescent="0.25">
      <c r="A15" s="220"/>
      <c r="B15" s="98"/>
      <c r="C15" s="541" t="s">
        <v>32</v>
      </c>
      <c r="D15" s="541"/>
      <c r="E15" s="541"/>
      <c r="F15" s="541"/>
      <c r="G15" s="98"/>
      <c r="H15" s="541" t="s">
        <v>294</v>
      </c>
      <c r="I15" s="541"/>
      <c r="J15" s="541"/>
      <c r="K15" s="98"/>
      <c r="L15" s="567" t="s">
        <v>305</v>
      </c>
      <c r="M15" s="568"/>
      <c r="N15" s="568"/>
      <c r="O15" s="355"/>
      <c r="P15" s="98"/>
      <c r="Q15" s="569" t="s">
        <v>295</v>
      </c>
      <c r="R15" s="568"/>
      <c r="S15" s="568"/>
      <c r="T15" s="568"/>
      <c r="U15" s="329"/>
      <c r="V15" s="98"/>
      <c r="W15" s="541" t="s">
        <v>296</v>
      </c>
      <c r="X15" s="568"/>
      <c r="Y15" s="568"/>
      <c r="Z15" s="568"/>
      <c r="AA15" s="568"/>
      <c r="AB15" s="568"/>
      <c r="AC15" s="329"/>
      <c r="AD15" s="329"/>
      <c r="AE15" s="329"/>
      <c r="AF15" s="329"/>
      <c r="AG15" s="329"/>
      <c r="AH15" s="337"/>
      <c r="AI15" s="45"/>
    </row>
    <row r="16" spans="1:35" ht="9.75" customHeight="1" x14ac:dyDescent="0.25">
      <c r="A16" s="550"/>
      <c r="B16" s="551"/>
      <c r="C16" s="541"/>
      <c r="D16" s="541"/>
      <c r="E16" s="541"/>
      <c r="F16" s="541"/>
      <c r="G16" s="328"/>
      <c r="H16" s="541"/>
      <c r="I16" s="541"/>
      <c r="J16" s="541"/>
      <c r="K16" s="328"/>
      <c r="L16" s="568"/>
      <c r="M16" s="568"/>
      <c r="N16" s="568"/>
      <c r="O16" s="355"/>
      <c r="P16" s="328"/>
      <c r="Q16" s="568"/>
      <c r="R16" s="568"/>
      <c r="S16" s="568"/>
      <c r="T16" s="568"/>
      <c r="U16" s="329"/>
      <c r="V16" s="328"/>
      <c r="W16" s="568"/>
      <c r="X16" s="568"/>
      <c r="Y16" s="568"/>
      <c r="Z16" s="568"/>
      <c r="AA16" s="568"/>
      <c r="AB16" s="568"/>
      <c r="AC16" s="329"/>
      <c r="AD16" s="329"/>
      <c r="AE16" s="329"/>
      <c r="AF16" s="329"/>
      <c r="AG16" s="329"/>
      <c r="AH16" s="337"/>
      <c r="AI16" s="45"/>
    </row>
    <row r="17" spans="1:35" ht="4.5" customHeight="1" thickBot="1" x14ac:dyDescent="0.3">
      <c r="A17" s="550"/>
      <c r="B17" s="551"/>
      <c r="C17" s="551"/>
      <c r="D17" s="551"/>
      <c r="E17" s="551"/>
      <c r="F17" s="551"/>
      <c r="G17" s="551"/>
      <c r="H17" s="551"/>
      <c r="I17" s="551"/>
      <c r="J17" s="551"/>
      <c r="K17" s="551"/>
      <c r="L17" s="551"/>
      <c r="M17" s="551"/>
      <c r="N17" s="551"/>
      <c r="O17" s="551"/>
      <c r="P17" s="551"/>
      <c r="Q17" s="551"/>
      <c r="R17" s="551"/>
      <c r="S17" s="551"/>
      <c r="T17" s="551"/>
      <c r="U17" s="551"/>
      <c r="V17" s="551"/>
      <c r="W17" s="551"/>
      <c r="X17" s="551"/>
      <c r="Y17" s="551"/>
      <c r="Z17" s="551"/>
      <c r="AA17" s="551"/>
      <c r="AB17" s="551"/>
      <c r="AC17" s="551"/>
      <c r="AD17" s="551"/>
      <c r="AE17" s="551"/>
      <c r="AF17" s="551"/>
      <c r="AG17" s="551"/>
      <c r="AH17" s="555"/>
      <c r="AI17" s="53"/>
    </row>
    <row r="18" spans="1:35" ht="16.5" thickTop="1" x14ac:dyDescent="0.25">
      <c r="A18" s="559" t="s">
        <v>64</v>
      </c>
      <c r="B18" s="560"/>
      <c r="C18" s="560"/>
      <c r="D18" s="560"/>
      <c r="E18" s="560"/>
      <c r="F18" s="560"/>
      <c r="G18" s="560"/>
      <c r="H18" s="560"/>
      <c r="I18" s="560"/>
      <c r="J18" s="560"/>
      <c r="K18" s="560"/>
      <c r="L18" s="560"/>
      <c r="M18" s="560"/>
      <c r="N18" s="560"/>
      <c r="O18" s="560"/>
      <c r="P18" s="560"/>
      <c r="Q18" s="560"/>
      <c r="R18" s="560"/>
      <c r="S18" s="560"/>
      <c r="T18" s="560"/>
      <c r="U18" s="560"/>
      <c r="V18" s="560"/>
      <c r="W18" s="560"/>
      <c r="X18" s="560"/>
      <c r="Y18" s="560"/>
      <c r="Z18" s="560"/>
      <c r="AA18" s="560"/>
      <c r="AB18" s="560"/>
      <c r="AC18" s="560"/>
      <c r="AD18" s="560"/>
      <c r="AE18" s="560"/>
      <c r="AF18" s="560"/>
      <c r="AG18" s="560"/>
      <c r="AH18" s="561"/>
      <c r="AI18" s="49"/>
    </row>
    <row r="19" spans="1:35" ht="3" customHeight="1" x14ac:dyDescent="0.25">
      <c r="A19" s="55"/>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221"/>
      <c r="AI19" s="49"/>
    </row>
    <row r="20" spans="1:35" ht="24" customHeight="1" x14ac:dyDescent="0.25">
      <c r="A20" s="556" t="s">
        <v>284</v>
      </c>
      <c r="B20" s="557"/>
      <c r="C20" s="557"/>
      <c r="D20" s="557"/>
      <c r="E20" s="557"/>
      <c r="F20" s="557"/>
      <c r="G20" s="557"/>
      <c r="H20" s="557"/>
      <c r="I20" s="557"/>
      <c r="J20" s="557"/>
      <c r="K20" s="557"/>
      <c r="L20" s="557"/>
      <c r="M20" s="557"/>
      <c r="N20" s="557"/>
      <c r="O20" s="557"/>
      <c r="P20" s="557"/>
      <c r="Q20" s="557"/>
      <c r="R20" s="557"/>
      <c r="S20" s="557"/>
      <c r="T20" s="557"/>
      <c r="U20" s="558"/>
      <c r="V20" s="552" t="s">
        <v>285</v>
      </c>
      <c r="W20" s="553"/>
      <c r="X20" s="553"/>
      <c r="Y20" s="553"/>
      <c r="Z20" s="553"/>
      <c r="AA20" s="554"/>
      <c r="AB20" s="56"/>
      <c r="AC20" s="563" t="s">
        <v>65</v>
      </c>
      <c r="AD20" s="553"/>
      <c r="AE20" s="553"/>
      <c r="AF20" s="553"/>
      <c r="AG20" s="553"/>
      <c r="AH20" s="554"/>
      <c r="AI20" s="49"/>
    </row>
    <row r="21" spans="1:35" ht="3" customHeight="1" x14ac:dyDescent="0.25">
      <c r="A21" s="556"/>
      <c r="B21" s="557"/>
      <c r="C21" s="557"/>
      <c r="D21" s="557"/>
      <c r="E21" s="557"/>
      <c r="F21" s="557"/>
      <c r="G21" s="557"/>
      <c r="H21" s="557"/>
      <c r="I21" s="557"/>
      <c r="J21" s="557"/>
      <c r="K21" s="557"/>
      <c r="L21" s="557"/>
      <c r="M21" s="557"/>
      <c r="N21" s="557"/>
      <c r="O21" s="557"/>
      <c r="P21" s="557"/>
      <c r="Q21" s="557"/>
      <c r="R21" s="557"/>
      <c r="S21" s="557"/>
      <c r="T21" s="557"/>
      <c r="U21" s="558"/>
      <c r="V21" s="564"/>
      <c r="W21" s="565"/>
      <c r="X21" s="565"/>
      <c r="Y21" s="565"/>
      <c r="Z21" s="565"/>
      <c r="AA21" s="57"/>
      <c r="AB21" s="58"/>
      <c r="AC21" s="59"/>
      <c r="AD21" s="60"/>
      <c r="AE21" s="60"/>
      <c r="AF21" s="60"/>
      <c r="AG21" s="60"/>
      <c r="AH21" s="222"/>
      <c r="AI21" s="49"/>
    </row>
    <row r="22" spans="1:35" ht="15.75" customHeight="1" x14ac:dyDescent="0.25">
      <c r="A22" s="223"/>
      <c r="B22" s="61" t="s">
        <v>327</v>
      </c>
      <c r="C22" s="47"/>
      <c r="D22" s="47"/>
      <c r="E22" s="47"/>
      <c r="F22" s="47"/>
      <c r="G22" s="62"/>
      <c r="H22" s="750"/>
      <c r="I22" s="751"/>
      <c r="J22" s="62" t="s">
        <v>340</v>
      </c>
      <c r="L22" s="62"/>
      <c r="Q22" s="596">
        <f>+'accts &amp; rates'!A27</f>
        <v>0.54500000000000004</v>
      </c>
      <c r="R22" s="596"/>
      <c r="S22" s="585">
        <f>+'accts &amp; rates'!B27</f>
        <v>100</v>
      </c>
      <c r="T22" s="585"/>
      <c r="U22" s="586"/>
      <c r="V22" s="63" t="s">
        <v>33</v>
      </c>
      <c r="W22" s="566" t="str">
        <f>IF(ISNUMBER(H22),IF(H22&gt;100,ROUND(H22*Q23,2),ROUND(H22*Q22,2)),"")</f>
        <v/>
      </c>
      <c r="X22" s="566"/>
      <c r="Y22" s="566"/>
      <c r="Z22" s="566"/>
      <c r="AA22" s="64"/>
      <c r="AB22" s="65"/>
      <c r="AC22" s="445" t="s">
        <v>326</v>
      </c>
      <c r="AD22" s="501" t="str">
        <f>IF(Y11="In-State","731121",IF(Y11="Out-of-state","731221",IF(Y11="Out-of-country","731320",IF(Y11="Board/Nonemployee","731421"," "))))</f>
        <v xml:space="preserve"> </v>
      </c>
      <c r="AE22" s="501"/>
      <c r="AF22" s="501"/>
      <c r="AG22" s="501"/>
      <c r="AH22" s="222"/>
      <c r="AI22" s="45"/>
    </row>
    <row r="23" spans="1:35" ht="12.95" customHeight="1" x14ac:dyDescent="0.25">
      <c r="A23" s="356"/>
      <c r="B23" s="427"/>
      <c r="C23" s="47"/>
      <c r="D23" s="47"/>
      <c r="E23" s="47"/>
      <c r="F23" s="47"/>
      <c r="G23" s="62"/>
      <c r="H23" s="62"/>
      <c r="I23" s="62"/>
      <c r="J23" s="62"/>
      <c r="K23" s="62"/>
      <c r="L23" s="87"/>
      <c r="M23" s="428"/>
      <c r="Q23" s="596">
        <f>+'accts &amp; rates'!A28</f>
        <v>0.33</v>
      </c>
      <c r="R23" s="596"/>
      <c r="S23" s="594">
        <f>+'accts &amp; rates'!B28</f>
        <v>100</v>
      </c>
      <c r="T23" s="594"/>
      <c r="U23" s="595"/>
      <c r="V23" s="63"/>
      <c r="W23" s="469"/>
      <c r="X23" s="469"/>
      <c r="Y23" s="469"/>
      <c r="Z23" s="469"/>
      <c r="AA23" s="64"/>
      <c r="AB23" s="65"/>
      <c r="AC23" s="66"/>
      <c r="AD23" s="240"/>
      <c r="AE23" s="240"/>
      <c r="AF23" s="240"/>
      <c r="AG23" s="240"/>
      <c r="AH23" s="222"/>
      <c r="AI23" s="45"/>
    </row>
    <row r="24" spans="1:35" ht="3" customHeight="1" x14ac:dyDescent="0.25">
      <c r="A24" s="588"/>
      <c r="B24" s="589"/>
      <c r="C24" s="589"/>
      <c r="D24" s="589"/>
      <c r="E24" s="589"/>
      <c r="F24" s="589"/>
      <c r="G24" s="589"/>
      <c r="H24" s="589"/>
      <c r="I24" s="589"/>
      <c r="J24" s="589"/>
      <c r="K24" s="589"/>
      <c r="L24" s="589"/>
      <c r="M24" s="589"/>
      <c r="N24" s="589"/>
      <c r="O24" s="589"/>
      <c r="P24" s="589"/>
      <c r="Q24" s="589"/>
      <c r="R24" s="589"/>
      <c r="S24" s="589"/>
      <c r="T24" s="589"/>
      <c r="U24" s="590"/>
      <c r="V24" s="76"/>
      <c r="W24" s="587"/>
      <c r="X24" s="587"/>
      <c r="Y24" s="587"/>
      <c r="Z24" s="587"/>
      <c r="AA24" s="72"/>
      <c r="AB24" s="336"/>
      <c r="AC24" s="505"/>
      <c r="AD24" s="506"/>
      <c r="AE24" s="506"/>
      <c r="AF24" s="506"/>
      <c r="AG24" s="506"/>
      <c r="AH24" s="222"/>
    </row>
    <row r="25" spans="1:35" ht="15.75" x14ac:dyDescent="0.25">
      <c r="A25" s="223"/>
      <c r="B25" s="157" t="s">
        <v>273</v>
      </c>
      <c r="C25" s="80"/>
      <c r="D25" s="80"/>
      <c r="E25" s="80"/>
      <c r="F25" s="80"/>
      <c r="G25" s="80"/>
      <c r="H25" s="502"/>
      <c r="I25" s="503"/>
      <c r="J25" s="503"/>
      <c r="K25" s="503"/>
      <c r="L25" s="503"/>
      <c r="M25" s="503"/>
      <c r="N25" s="503"/>
      <c r="O25" s="503"/>
      <c r="P25" s="503"/>
      <c r="Q25" s="503"/>
      <c r="R25" s="503"/>
      <c r="S25" s="503"/>
      <c r="T25" s="503"/>
      <c r="U25" s="504"/>
      <c r="V25" s="63" t="s">
        <v>33</v>
      </c>
      <c r="W25" s="546"/>
      <c r="X25" s="546"/>
      <c r="Y25" s="546"/>
      <c r="Z25" s="546"/>
      <c r="AA25" s="72"/>
      <c r="AB25" s="336"/>
      <c r="AC25" s="66" t="s">
        <v>34</v>
      </c>
      <c r="AD25" s="583" t="str">
        <f>IF(Y11="In-State","731121",IF(Y11="Out-of-state","731221",IF(Y11="Out-of-country","731320",IF(Y11="Board/Nonemployee","731421"," "))))</f>
        <v xml:space="preserve"> </v>
      </c>
      <c r="AE25" s="583"/>
      <c r="AF25" s="583"/>
      <c r="AG25" s="583"/>
      <c r="AH25" s="222"/>
      <c r="AI25" s="45"/>
    </row>
    <row r="26" spans="1:35" ht="6" customHeight="1" x14ac:dyDescent="0.25">
      <c r="A26" s="591"/>
      <c r="B26" s="592"/>
      <c r="C26" s="592"/>
      <c r="D26" s="592"/>
      <c r="E26" s="592"/>
      <c r="F26" s="592"/>
      <c r="G26" s="357"/>
      <c r="H26" s="75"/>
      <c r="I26" s="224"/>
      <c r="J26" s="75"/>
      <c r="K26" s="75"/>
      <c r="L26" s="506"/>
      <c r="M26" s="506"/>
      <c r="N26" s="551"/>
      <c r="O26" s="551"/>
      <c r="P26" s="597"/>
      <c r="Q26" s="597"/>
      <c r="R26" s="62"/>
      <c r="S26" s="62"/>
      <c r="T26" s="62"/>
      <c r="U26" s="62"/>
      <c r="V26" s="67"/>
      <c r="W26" s="593" t="s">
        <v>3</v>
      </c>
      <c r="X26" s="593"/>
      <c r="Y26" s="593"/>
      <c r="Z26" s="593"/>
      <c r="AA26" s="64"/>
      <c r="AB26" s="65"/>
      <c r="AC26" s="68"/>
      <c r="AD26" s="65"/>
      <c r="AE26" s="65"/>
      <c r="AF26" s="65"/>
      <c r="AG26" s="65"/>
      <c r="AH26" s="222"/>
    </row>
    <row r="27" spans="1:35" ht="24.75" customHeight="1" x14ac:dyDescent="0.25">
      <c r="A27" s="335"/>
      <c r="B27" s="238" t="s">
        <v>149</v>
      </c>
      <c r="C27" s="239"/>
      <c r="D27" s="239"/>
      <c r="E27" s="239"/>
      <c r="F27" s="239"/>
      <c r="G27" s="599" t="s">
        <v>150</v>
      </c>
      <c r="H27" s="600"/>
      <c r="I27" s="600"/>
      <c r="J27" s="600"/>
      <c r="K27" s="600"/>
      <c r="L27" s="600"/>
      <c r="M27" s="600"/>
      <c r="N27" s="600"/>
      <c r="O27" s="600"/>
      <c r="P27" s="600"/>
      <c r="Q27" s="600"/>
      <c r="R27" s="600"/>
      <c r="S27" s="600"/>
      <c r="T27" s="600"/>
      <c r="U27" s="336"/>
      <c r="V27" s="69"/>
      <c r="W27" s="470"/>
      <c r="X27" s="470"/>
      <c r="Y27" s="470"/>
      <c r="Z27" s="470"/>
      <c r="AA27" s="70"/>
      <c r="AB27" s="336"/>
      <c r="AC27" s="190"/>
      <c r="AD27" s="336"/>
      <c r="AE27" s="336"/>
      <c r="AF27" s="336"/>
      <c r="AG27" s="336"/>
      <c r="AH27" s="222"/>
    </row>
    <row r="28" spans="1:35" ht="6" customHeight="1" x14ac:dyDescent="0.25">
      <c r="A28" s="225"/>
      <c r="B28" s="158"/>
      <c r="C28" s="158"/>
      <c r="D28" s="158"/>
      <c r="E28" s="158"/>
      <c r="F28" s="158"/>
      <c r="G28" s="336"/>
      <c r="H28" s="74"/>
      <c r="I28" s="87"/>
      <c r="J28" s="74"/>
      <c r="K28" s="74"/>
      <c r="L28" s="336"/>
      <c r="M28" s="336"/>
      <c r="N28" s="74"/>
      <c r="O28" s="74"/>
      <c r="P28" s="74"/>
      <c r="Q28" s="74" t="s">
        <v>3</v>
      </c>
      <c r="R28" s="74"/>
      <c r="S28" s="74"/>
      <c r="T28" s="74"/>
      <c r="U28" s="74"/>
      <c r="V28" s="69"/>
      <c r="W28" s="470"/>
      <c r="X28" s="470"/>
      <c r="Y28" s="470"/>
      <c r="Z28" s="470"/>
      <c r="AA28" s="72"/>
      <c r="AB28" s="336"/>
      <c r="AC28" s="190"/>
      <c r="AD28" s="336"/>
      <c r="AE28" s="336"/>
      <c r="AF28" s="336"/>
      <c r="AG28" s="336"/>
      <c r="AH28" s="222"/>
    </row>
    <row r="29" spans="1:35" ht="15.75" x14ac:dyDescent="0.25">
      <c r="A29" s="223"/>
      <c r="B29" s="61" t="s">
        <v>2</v>
      </c>
      <c r="C29" s="158"/>
      <c r="D29" s="158"/>
      <c r="E29" s="158"/>
      <c r="F29" s="158"/>
      <c r="G29" s="62"/>
      <c r="H29" s="62"/>
      <c r="I29" s="87"/>
      <c r="J29" s="62"/>
      <c r="K29" s="71" t="s">
        <v>33</v>
      </c>
      <c r="L29" s="584"/>
      <c r="M29" s="584"/>
      <c r="N29" s="62" t="s">
        <v>66</v>
      </c>
      <c r="O29" s="62"/>
      <c r="P29" s="62"/>
      <c r="Q29" s="62"/>
      <c r="R29" s="62"/>
      <c r="S29" s="62"/>
      <c r="T29" s="62"/>
      <c r="U29" s="62"/>
      <c r="V29" s="63" t="s">
        <v>33</v>
      </c>
      <c r="W29" s="566">
        <f>L29</f>
        <v>0</v>
      </c>
      <c r="X29" s="566"/>
      <c r="Y29" s="566"/>
      <c r="Z29" s="566"/>
      <c r="AA29" s="72"/>
      <c r="AB29" s="336"/>
      <c r="AC29" s="66" t="s">
        <v>37</v>
      </c>
      <c r="AD29" s="501" t="str">
        <f>IF(Y11="In-State","731111",IF(Y11="Out-of-state","731211",IF(Y11="Out-of-country","731311",IF(Y11="Board/Nonemployee","731411"," "))))</f>
        <v xml:space="preserve"> </v>
      </c>
      <c r="AE29" s="501"/>
      <c r="AF29" s="501"/>
      <c r="AG29" s="501"/>
      <c r="AH29" s="222"/>
    </row>
    <row r="30" spans="1:35" ht="1.5" customHeight="1" x14ac:dyDescent="0.25">
      <c r="A30" s="588"/>
      <c r="B30" s="589"/>
      <c r="C30" s="589"/>
      <c r="D30" s="589"/>
      <c r="E30" s="589"/>
      <c r="F30" s="589"/>
      <c r="G30" s="589"/>
      <c r="H30" s="589"/>
      <c r="I30" s="589"/>
      <c r="J30" s="589"/>
      <c r="K30" s="589"/>
      <c r="L30" s="589"/>
      <c r="M30" s="589"/>
      <c r="N30" s="589"/>
      <c r="O30" s="589"/>
      <c r="P30" s="589"/>
      <c r="Q30" s="589"/>
      <c r="R30" s="589"/>
      <c r="S30" s="589"/>
      <c r="T30" s="589"/>
      <c r="U30" s="589"/>
      <c r="V30" s="76"/>
      <c r="W30" s="587"/>
      <c r="X30" s="587"/>
      <c r="Y30" s="587"/>
      <c r="Z30" s="587"/>
      <c r="AA30" s="72"/>
      <c r="AB30" s="336"/>
      <c r="AC30" s="505"/>
      <c r="AD30" s="506"/>
      <c r="AE30" s="506"/>
      <c r="AF30" s="506"/>
      <c r="AG30" s="506"/>
      <c r="AH30" s="222"/>
    </row>
    <row r="31" spans="1:35" ht="15.4" customHeight="1" x14ac:dyDescent="0.25">
      <c r="A31" s="226" t="s">
        <v>274</v>
      </c>
      <c r="B31" s="75"/>
      <c r="C31" s="331"/>
      <c r="D31" s="257"/>
      <c r="E31" s="331"/>
      <c r="F31" s="87"/>
      <c r="G31" s="87"/>
      <c r="H31" s="502"/>
      <c r="I31" s="503"/>
      <c r="J31" s="503"/>
      <c r="K31" s="503"/>
      <c r="L31" s="503"/>
      <c r="M31" s="503"/>
      <c r="N31" s="503"/>
      <c r="O31" s="503"/>
      <c r="P31" s="503"/>
      <c r="Q31" s="503"/>
      <c r="R31" s="503"/>
      <c r="S31" s="503"/>
      <c r="T31" s="503"/>
      <c r="U31" s="504"/>
      <c r="V31" s="76"/>
      <c r="W31" s="471"/>
      <c r="X31" s="471"/>
      <c r="Y31" s="471"/>
      <c r="Z31" s="471"/>
      <c r="AA31" s="72"/>
      <c r="AB31" s="336"/>
      <c r="AC31" s="332"/>
      <c r="AD31" s="333"/>
      <c r="AE31" s="333"/>
      <c r="AF31" s="333"/>
      <c r="AG31" s="333"/>
      <c r="AH31" s="222"/>
    </row>
    <row r="32" spans="1:35" ht="6" customHeight="1" x14ac:dyDescent="0.25">
      <c r="A32" s="226"/>
      <c r="B32" s="75"/>
      <c r="C32" s="75"/>
      <c r="D32" s="75"/>
      <c r="E32" s="75"/>
      <c r="F32" s="75"/>
      <c r="G32" s="75"/>
      <c r="H32" s="75"/>
      <c r="I32" s="75"/>
      <c r="J32" s="75"/>
      <c r="K32" s="75"/>
      <c r="L32" s="75"/>
      <c r="M32" s="75"/>
      <c r="N32" s="75"/>
      <c r="O32" s="75"/>
      <c r="P32" s="75"/>
      <c r="Q32" s="75"/>
      <c r="R32" s="75"/>
      <c r="S32" s="75"/>
      <c r="T32" s="75"/>
      <c r="U32" s="75"/>
      <c r="V32" s="76"/>
      <c r="W32" s="470"/>
      <c r="X32" s="470"/>
      <c r="Y32" s="470"/>
      <c r="Z32" s="470"/>
      <c r="AA32" s="72"/>
      <c r="AB32" s="336"/>
      <c r="AC32" s="77"/>
      <c r="AD32" s="78"/>
      <c r="AE32" s="78"/>
      <c r="AF32" s="78"/>
      <c r="AG32" s="78"/>
      <c r="AH32" s="222"/>
    </row>
    <row r="33" spans="1:36" ht="15.75" x14ac:dyDescent="0.25">
      <c r="A33" s="223"/>
      <c r="B33" s="61" t="s">
        <v>42</v>
      </c>
      <c r="C33" s="47"/>
      <c r="D33" s="47"/>
      <c r="I33" s="258"/>
      <c r="J33" s="71" t="s">
        <v>297</v>
      </c>
      <c r="K33" s="444"/>
      <c r="L33" s="258"/>
      <c r="N33" s="71" t="s">
        <v>35</v>
      </c>
      <c r="O33" s="444"/>
      <c r="Q33" s="71" t="s">
        <v>33</v>
      </c>
      <c r="R33" s="605"/>
      <c r="S33" s="606"/>
      <c r="T33" s="257" t="s">
        <v>36</v>
      </c>
      <c r="U33" s="257"/>
      <c r="V33" s="63" t="s">
        <v>33</v>
      </c>
      <c r="W33" s="508">
        <f>K33*O33*R33</f>
        <v>0</v>
      </c>
      <c r="X33" s="508"/>
      <c r="Y33" s="508"/>
      <c r="Z33" s="508"/>
      <c r="AA33" s="72"/>
      <c r="AB33" s="336"/>
      <c r="AC33" s="66" t="s">
        <v>38</v>
      </c>
      <c r="AD33" s="501" t="str">
        <f>IF(Y11="In-State","731141",IF(Y11="Out-of-state","731241",IF(Y11="Out-of-country","731341",IF(Y11="Board/Nonemployee","731470"," "))))</f>
        <v xml:space="preserve"> </v>
      </c>
      <c r="AE33" s="501"/>
      <c r="AF33" s="501"/>
      <c r="AG33" s="501"/>
      <c r="AH33" s="222"/>
    </row>
    <row r="34" spans="1:36" ht="1.5" customHeight="1" x14ac:dyDescent="0.25">
      <c r="A34" s="588"/>
      <c r="B34" s="589"/>
      <c r="C34" s="589"/>
      <c r="D34" s="589"/>
      <c r="E34" s="589"/>
      <c r="F34" s="589"/>
      <c r="G34" s="589"/>
      <c r="H34" s="589"/>
      <c r="I34" s="589"/>
      <c r="J34" s="589"/>
      <c r="K34" s="589"/>
      <c r="L34" s="589"/>
      <c r="M34" s="589"/>
      <c r="N34" s="589"/>
      <c r="O34" s="589"/>
      <c r="P34" s="589"/>
      <c r="Q34" s="589"/>
      <c r="R34" s="589"/>
      <c r="S34" s="589"/>
      <c r="T34" s="589"/>
      <c r="U34" s="589"/>
      <c r="V34" s="76"/>
      <c r="W34" s="587"/>
      <c r="X34" s="587"/>
      <c r="Y34" s="587"/>
      <c r="Z34" s="587"/>
      <c r="AA34" s="72"/>
      <c r="AB34" s="336"/>
      <c r="AC34" s="505"/>
      <c r="AD34" s="506"/>
      <c r="AE34" s="506"/>
      <c r="AF34" s="506"/>
      <c r="AG34" s="506"/>
      <c r="AH34" s="222"/>
    </row>
    <row r="35" spans="1:36" ht="15.4" customHeight="1" x14ac:dyDescent="0.25">
      <c r="A35" s="226" t="s">
        <v>275</v>
      </c>
      <c r="B35" s="331"/>
      <c r="C35" s="331"/>
      <c r="D35" s="331"/>
      <c r="E35" s="331"/>
      <c r="F35" s="87"/>
      <c r="G35" s="87"/>
      <c r="H35" s="502"/>
      <c r="I35" s="503"/>
      <c r="J35" s="503"/>
      <c r="K35" s="503"/>
      <c r="L35" s="503"/>
      <c r="M35" s="503"/>
      <c r="N35" s="503"/>
      <c r="O35" s="503"/>
      <c r="P35" s="503"/>
      <c r="Q35" s="503"/>
      <c r="R35" s="503"/>
      <c r="S35" s="503"/>
      <c r="T35" s="503"/>
      <c r="U35" s="504"/>
      <c r="V35" s="76"/>
      <c r="W35" s="471"/>
      <c r="X35" s="471"/>
      <c r="Y35" s="471"/>
      <c r="Z35" s="471"/>
      <c r="AA35" s="72"/>
      <c r="AB35" s="336"/>
      <c r="AC35" s="332"/>
      <c r="AD35" s="333"/>
      <c r="AE35" s="333"/>
      <c r="AF35" s="333"/>
      <c r="AG35" s="333"/>
      <c r="AH35" s="222"/>
    </row>
    <row r="36" spans="1:36" ht="12" customHeight="1" x14ac:dyDescent="0.25">
      <c r="A36" s="330"/>
      <c r="C36" s="331"/>
      <c r="D36" s="331"/>
      <c r="F36" s="331"/>
      <c r="G36" s="331"/>
      <c r="H36" s="257" t="s">
        <v>298</v>
      </c>
      <c r="I36" s="331"/>
      <c r="J36" s="331"/>
      <c r="K36" s="331"/>
      <c r="L36" s="331"/>
      <c r="M36" s="331"/>
      <c r="N36" s="331"/>
      <c r="O36" s="331"/>
      <c r="P36" s="331"/>
      <c r="Q36" s="331"/>
      <c r="R36" s="331"/>
      <c r="S36" s="331"/>
      <c r="T36" s="331"/>
      <c r="U36" s="331"/>
      <c r="V36" s="76"/>
      <c r="W36" s="471"/>
      <c r="X36" s="471"/>
      <c r="Y36" s="471"/>
      <c r="Z36" s="471"/>
      <c r="AA36" s="72"/>
      <c r="AB36" s="336"/>
      <c r="AC36" s="332"/>
      <c r="AD36" s="333"/>
      <c r="AE36" s="333"/>
      <c r="AF36" s="333"/>
      <c r="AG36" s="333"/>
      <c r="AH36" s="222"/>
    </row>
    <row r="37" spans="1:36" ht="15.75" x14ac:dyDescent="0.25">
      <c r="A37" s="223"/>
      <c r="B37" s="61" t="s">
        <v>9</v>
      </c>
      <c r="C37" s="47"/>
      <c r="D37" s="47"/>
      <c r="E37" s="47"/>
      <c r="F37" s="47"/>
      <c r="G37" s="47"/>
      <c r="H37" s="507"/>
      <c r="I37" s="507"/>
      <c r="J37" s="507"/>
      <c r="K37" s="507"/>
      <c r="L37" s="507"/>
      <c r="M37" s="507"/>
      <c r="N37" s="507"/>
      <c r="O37" s="507"/>
      <c r="P37" s="507"/>
      <c r="Q37" s="507"/>
      <c r="R37" s="507"/>
      <c r="S37" s="507"/>
      <c r="T37" s="507"/>
      <c r="U37" s="507"/>
      <c r="V37" s="76"/>
      <c r="W37" s="471"/>
      <c r="X37" s="471"/>
      <c r="Y37" s="471"/>
      <c r="Z37" s="471"/>
      <c r="AA37" s="72"/>
      <c r="AB37" s="336"/>
      <c r="AC37" s="332"/>
      <c r="AD37" s="333"/>
      <c r="AE37" s="333"/>
      <c r="AF37" s="333"/>
      <c r="AG37" s="333"/>
      <c r="AH37" s="222"/>
    </row>
    <row r="38" spans="1:36" ht="15.4" customHeight="1" x14ac:dyDescent="0.25">
      <c r="A38" s="227" t="s">
        <v>110</v>
      </c>
      <c r="B38" s="331"/>
      <c r="C38" s="331"/>
      <c r="D38" s="331"/>
      <c r="E38" s="331"/>
      <c r="F38" s="87"/>
      <c r="G38" s="87"/>
      <c r="H38" s="502"/>
      <c r="I38" s="503"/>
      <c r="J38" s="503"/>
      <c r="K38" s="503"/>
      <c r="L38" s="503"/>
      <c r="M38" s="503"/>
      <c r="N38" s="503"/>
      <c r="O38" s="503"/>
      <c r="P38" s="503"/>
      <c r="Q38" s="503"/>
      <c r="R38" s="503"/>
      <c r="S38" s="503"/>
      <c r="T38" s="503"/>
      <c r="U38" s="504"/>
      <c r="V38" s="63" t="s">
        <v>33</v>
      </c>
      <c r="W38" s="546"/>
      <c r="X38" s="546"/>
      <c r="Y38" s="546"/>
      <c r="Z38" s="546"/>
      <c r="AA38" s="72"/>
      <c r="AB38" s="336"/>
      <c r="AC38" s="66" t="s">
        <v>39</v>
      </c>
      <c r="AD38" s="501" t="str">
        <f>IF(Y11="In-State","731190",IF(Y11="Out-of-state","731290",IF(Y11="Out-of-country","731390",IF(Y11="Board/Nonemployee","731490"," "))))</f>
        <v xml:space="preserve"> </v>
      </c>
      <c r="AE38" s="501"/>
      <c r="AF38" s="501"/>
      <c r="AG38" s="501"/>
      <c r="AH38" s="222"/>
    </row>
    <row r="39" spans="1:36" ht="12" customHeight="1" x14ac:dyDescent="0.25">
      <c r="A39" s="330"/>
      <c r="C39" s="331"/>
      <c r="D39" s="331"/>
      <c r="E39" s="331"/>
      <c r="F39" s="331"/>
      <c r="G39" s="331"/>
      <c r="H39" s="257" t="s">
        <v>299</v>
      </c>
      <c r="I39" s="331"/>
      <c r="J39" s="331"/>
      <c r="K39" s="331"/>
      <c r="L39" s="331"/>
      <c r="M39" s="331"/>
      <c r="N39" s="331"/>
      <c r="O39" s="331"/>
      <c r="P39" s="331"/>
      <c r="Q39" s="331"/>
      <c r="R39" s="331"/>
      <c r="S39" s="331"/>
      <c r="T39" s="331"/>
      <c r="U39" s="331"/>
      <c r="V39" s="76"/>
      <c r="W39" s="471"/>
      <c r="X39" s="471"/>
      <c r="Y39" s="471"/>
      <c r="Z39" s="471"/>
      <c r="AA39" s="72"/>
      <c r="AB39" s="336"/>
      <c r="AC39" s="332"/>
      <c r="AD39" s="333"/>
      <c r="AE39" s="333"/>
      <c r="AF39" s="333"/>
      <c r="AG39" s="333"/>
      <c r="AH39" s="222"/>
    </row>
    <row r="40" spans="1:36" ht="5.25" customHeight="1" x14ac:dyDescent="0.25">
      <c r="A40" s="226"/>
      <c r="B40" s="75"/>
      <c r="C40" s="75"/>
      <c r="D40" s="75"/>
      <c r="E40" s="75"/>
      <c r="F40" s="75"/>
      <c r="G40" s="75"/>
      <c r="H40" s="75"/>
      <c r="I40" s="75"/>
      <c r="J40" s="75"/>
      <c r="K40" s="75"/>
      <c r="L40" s="75"/>
      <c r="M40" s="75"/>
      <c r="N40" s="75"/>
      <c r="O40" s="75"/>
      <c r="P40" s="75"/>
      <c r="Q40" s="75"/>
      <c r="R40" s="75"/>
      <c r="S40" s="75"/>
      <c r="T40" s="75"/>
      <c r="U40" s="75"/>
      <c r="V40" s="76"/>
      <c r="W40" s="472"/>
      <c r="X40" s="472"/>
      <c r="Y40" s="472"/>
      <c r="Z40" s="472"/>
      <c r="AA40" s="72"/>
      <c r="AB40" s="336"/>
      <c r="AC40" s="77"/>
      <c r="AD40" s="78"/>
      <c r="AE40" s="78"/>
      <c r="AF40" s="78"/>
      <c r="AG40" s="78"/>
      <c r="AH40" s="222"/>
    </row>
    <row r="41" spans="1:36" ht="14.1" customHeight="1" x14ac:dyDescent="0.25">
      <c r="A41" s="223"/>
      <c r="B41" s="61" t="s">
        <v>283</v>
      </c>
      <c r="C41" s="47"/>
      <c r="D41" s="47"/>
      <c r="E41" s="47"/>
      <c r="F41" s="47"/>
      <c r="G41" s="47"/>
      <c r="H41" s="47" t="s">
        <v>328</v>
      </c>
      <c r="I41" s="47"/>
      <c r="J41" s="47"/>
      <c r="K41" s="47"/>
      <c r="L41" s="47"/>
      <c r="M41" s="475"/>
      <c r="N41" s="551" t="s">
        <v>67</v>
      </c>
      <c r="O41" s="551"/>
      <c r="P41" s="577">
        <f>SUM('accts &amp; rates'!D18:D20)</f>
        <v>38.299999999999997</v>
      </c>
      <c r="Q41" s="577"/>
      <c r="R41" s="578" t="s">
        <v>271</v>
      </c>
      <c r="S41" s="578"/>
      <c r="T41" s="578"/>
      <c r="U41" s="579"/>
      <c r="V41" s="63" t="s">
        <v>33</v>
      </c>
      <c r="W41" s="508">
        <f>+M41*P41</f>
        <v>0</v>
      </c>
      <c r="X41" s="508"/>
      <c r="Y41" s="508"/>
      <c r="Z41" s="508"/>
      <c r="AA41" s="72"/>
      <c r="AB41" s="336"/>
      <c r="AC41" s="66" t="s">
        <v>40</v>
      </c>
      <c r="AD41" s="501" t="str">
        <f>IF($Y$11="In-State","731151",IF($Y$11="Out-of-state","731251",IF($Y$11="Out-of-country","731351",IF($Y$11="Board/Nonemployee","731452"," "))))</f>
        <v xml:space="preserve"> </v>
      </c>
      <c r="AE41" s="501"/>
      <c r="AF41" s="501"/>
      <c r="AG41" s="501"/>
      <c r="AH41" s="222"/>
    </row>
    <row r="42" spans="1:36" ht="12.75" customHeight="1" x14ac:dyDescent="0.25">
      <c r="A42" s="335"/>
      <c r="B42" s="331"/>
      <c r="C42" s="331"/>
      <c r="D42" s="331"/>
      <c r="E42" s="331"/>
      <c r="F42" s="331"/>
      <c r="G42" s="47"/>
      <c r="H42" s="47" t="s">
        <v>328</v>
      </c>
      <c r="I42" s="331"/>
      <c r="J42" s="331"/>
      <c r="K42" s="331"/>
      <c r="L42" s="331"/>
      <c r="M42" s="475"/>
      <c r="N42" s="551" t="s">
        <v>67</v>
      </c>
      <c r="O42" s="551"/>
      <c r="P42" s="577">
        <f>SUM('accts &amp; rates'!F18:F20)</f>
        <v>41</v>
      </c>
      <c r="Q42" s="577"/>
      <c r="R42" s="578" t="s">
        <v>272</v>
      </c>
      <c r="S42" s="578"/>
      <c r="T42" s="578"/>
      <c r="U42" s="579"/>
      <c r="V42" s="76"/>
      <c r="W42" s="580">
        <f>+M42*P42</f>
        <v>0</v>
      </c>
      <c r="X42" s="581"/>
      <c r="Y42" s="581"/>
      <c r="Z42" s="581"/>
      <c r="AA42" s="72"/>
      <c r="AB42" s="336"/>
      <c r="AC42" s="66" t="s">
        <v>41</v>
      </c>
      <c r="AD42" s="501" t="str">
        <f>IF($Y$11="In-State","731151",IF($Y$11="Out-of-state","731251",IF($Y$11="Out-of-country","731351",IF($Y$11="Board/Nonemployee","731452"," "))))</f>
        <v xml:space="preserve"> </v>
      </c>
      <c r="AE42" s="501"/>
      <c r="AF42" s="501"/>
      <c r="AG42" s="501"/>
      <c r="AH42" s="222"/>
      <c r="AJ42" s="467" t="s">
        <v>333</v>
      </c>
    </row>
    <row r="43" spans="1:36" ht="6" customHeight="1" x14ac:dyDescent="0.25">
      <c r="A43" s="446"/>
      <c r="B43" s="75"/>
      <c r="C43" s="75"/>
      <c r="D43" s="75"/>
      <c r="E43" s="75"/>
      <c r="F43" s="75"/>
      <c r="G43" s="75"/>
      <c r="H43" s="75"/>
      <c r="I43" s="75"/>
      <c r="J43" s="75"/>
      <c r="K43" s="75"/>
      <c r="L43" s="75" t="s">
        <v>3</v>
      </c>
      <c r="M43" s="75"/>
      <c r="N43" s="75"/>
      <c r="O43" s="75"/>
      <c r="P43" s="75"/>
      <c r="Q43" s="75"/>
      <c r="R43" s="75"/>
      <c r="S43" s="75"/>
      <c r="T43" s="75"/>
      <c r="U43" s="75"/>
      <c r="V43" s="76"/>
      <c r="W43" s="473"/>
      <c r="X43" s="473"/>
      <c r="Y43" s="473"/>
      <c r="Z43" s="473"/>
      <c r="AA43" s="72"/>
      <c r="AB43" s="447"/>
      <c r="AC43" s="77"/>
      <c r="AD43" s="78"/>
      <c r="AE43" s="78"/>
      <c r="AF43" s="78"/>
      <c r="AG43" s="78"/>
      <c r="AH43" s="222"/>
      <c r="AJ43" s="467" t="s">
        <v>329</v>
      </c>
    </row>
    <row r="44" spans="1:36" ht="15" customHeight="1" x14ac:dyDescent="0.25">
      <c r="A44" s="227" t="s">
        <v>335</v>
      </c>
      <c r="B44" s="331"/>
      <c r="C44" s="331"/>
      <c r="D44" s="331"/>
      <c r="E44" s="601"/>
      <c r="F44" s="602"/>
      <c r="G44" s="602"/>
      <c r="H44" s="228" t="s">
        <v>33</v>
      </c>
      <c r="I44" s="582"/>
      <c r="J44" s="582"/>
      <c r="K44" s="448" t="s">
        <v>334</v>
      </c>
      <c r="L44" s="448"/>
      <c r="M44" s="475"/>
      <c r="N44" s="551" t="s">
        <v>87</v>
      </c>
      <c r="O44" s="551"/>
      <c r="P44" s="75"/>
      <c r="Q44" s="475"/>
      <c r="R44" s="75" t="s">
        <v>332</v>
      </c>
      <c r="S44" s="603">
        <f>E44</f>
        <v>0</v>
      </c>
      <c r="T44" s="604"/>
      <c r="U44" s="87"/>
      <c r="V44" s="63" t="s">
        <v>33</v>
      </c>
      <c r="W44" s="508">
        <f>+Q44*M44*I44</f>
        <v>0</v>
      </c>
      <c r="X44" s="508"/>
      <c r="Y44" s="508"/>
      <c r="Z44" s="508"/>
      <c r="AA44" s="72"/>
      <c r="AB44" s="336"/>
      <c r="AC44" s="66" t="s">
        <v>84</v>
      </c>
      <c r="AD44" s="501" t="str">
        <f>IF($Y$11="In-State","731151",IF($Y$11="Out-of-state","731251",IF($Y$11="Out-of-country","731351",IF($Y$11="Board/Nonemployee","731452"," "))))</f>
        <v xml:space="preserve"> </v>
      </c>
      <c r="AE44" s="501"/>
      <c r="AF44" s="501"/>
      <c r="AG44" s="501"/>
      <c r="AH44" s="222"/>
      <c r="AJ44" s="467" t="s">
        <v>330</v>
      </c>
    </row>
    <row r="45" spans="1:36" ht="15" customHeight="1" x14ac:dyDescent="0.25">
      <c r="A45" s="227" t="s">
        <v>335</v>
      </c>
      <c r="B45" s="331"/>
      <c r="C45" s="331"/>
      <c r="D45" s="331"/>
      <c r="E45" s="601"/>
      <c r="F45" s="602"/>
      <c r="G45" s="602"/>
      <c r="H45" s="228" t="s">
        <v>33</v>
      </c>
      <c r="I45" s="582"/>
      <c r="J45" s="582"/>
      <c r="K45" s="448" t="s">
        <v>334</v>
      </c>
      <c r="L45" s="448"/>
      <c r="M45" s="475"/>
      <c r="N45" s="551" t="s">
        <v>87</v>
      </c>
      <c r="O45" s="551"/>
      <c r="P45" s="75"/>
      <c r="Q45" s="475"/>
      <c r="R45" s="75" t="s">
        <v>332</v>
      </c>
      <c r="S45" s="603">
        <f>E45</f>
        <v>0</v>
      </c>
      <c r="T45" s="604"/>
      <c r="U45" s="87"/>
      <c r="V45" s="63" t="s">
        <v>33</v>
      </c>
      <c r="W45" s="562">
        <f>+Q45*M45*I45</f>
        <v>0</v>
      </c>
      <c r="X45" s="562"/>
      <c r="Y45" s="562"/>
      <c r="Z45" s="562"/>
      <c r="AA45" s="72"/>
      <c r="AB45" s="336"/>
      <c r="AC45" s="66" t="s">
        <v>153</v>
      </c>
      <c r="AD45" s="501" t="str">
        <f>IF($Y$11="In-State","731151",IF($Y$11="Out-of-state","731251",IF($Y$11="Out-of-country","731351",IF($Y$11="Board/Nonemployee","731452"," "))))</f>
        <v xml:space="preserve"> </v>
      </c>
      <c r="AE45" s="501"/>
      <c r="AF45" s="501"/>
      <c r="AG45" s="501"/>
      <c r="AH45" s="222"/>
      <c r="AJ45" s="467" t="s">
        <v>331</v>
      </c>
    </row>
    <row r="46" spans="1:36" ht="15" customHeight="1" x14ac:dyDescent="0.25">
      <c r="A46" s="227" t="s">
        <v>335</v>
      </c>
      <c r="B46" s="331"/>
      <c r="C46" s="331"/>
      <c r="D46" s="331"/>
      <c r="E46" s="601"/>
      <c r="F46" s="602"/>
      <c r="G46" s="602"/>
      <c r="H46" s="228" t="s">
        <v>33</v>
      </c>
      <c r="I46" s="582"/>
      <c r="J46" s="582"/>
      <c r="K46" s="448" t="s">
        <v>334</v>
      </c>
      <c r="L46" s="448"/>
      <c r="M46" s="475"/>
      <c r="N46" s="551" t="s">
        <v>87</v>
      </c>
      <c r="O46" s="551"/>
      <c r="P46" s="75"/>
      <c r="Q46" s="475"/>
      <c r="R46" s="75" t="s">
        <v>332</v>
      </c>
      <c r="S46" s="603">
        <f>E46</f>
        <v>0</v>
      </c>
      <c r="T46" s="604"/>
      <c r="U46" s="87"/>
      <c r="V46" s="63" t="s">
        <v>33</v>
      </c>
      <c r="W46" s="562">
        <f>+Q46*M46*I46</f>
        <v>0</v>
      </c>
      <c r="X46" s="562"/>
      <c r="Y46" s="562"/>
      <c r="Z46" s="562"/>
      <c r="AA46" s="72"/>
      <c r="AB46" s="336"/>
      <c r="AC46" s="66" t="s">
        <v>324</v>
      </c>
      <c r="AD46" s="501" t="str">
        <f>IF($Y$11="In-State","731151",IF($Y$11="Out-of-state","731251",IF($Y$11="Out-of-country","731351",IF($Y$11="Board/Nonemployee","731452"," "))))</f>
        <v xml:space="preserve"> </v>
      </c>
      <c r="AE46" s="501"/>
      <c r="AF46" s="501"/>
      <c r="AG46" s="501"/>
      <c r="AH46" s="222"/>
      <c r="AJ46" s="466"/>
    </row>
    <row r="47" spans="1:36" ht="6" customHeight="1" x14ac:dyDescent="0.25">
      <c r="A47" s="335"/>
      <c r="B47" s="75"/>
      <c r="C47" s="75"/>
      <c r="D47" s="75"/>
      <c r="E47" s="75"/>
      <c r="F47" s="75"/>
      <c r="G47" s="75"/>
      <c r="H47" s="75"/>
      <c r="I47" s="75"/>
      <c r="J47" s="75"/>
      <c r="K47" s="75"/>
      <c r="L47" s="75" t="s">
        <v>3</v>
      </c>
      <c r="M47" s="75"/>
      <c r="N47" s="75"/>
      <c r="O47" s="75"/>
      <c r="P47" s="75"/>
      <c r="Q47" s="75"/>
      <c r="R47" s="75"/>
      <c r="S47" s="75"/>
      <c r="T47" s="75"/>
      <c r="U47" s="75"/>
      <c r="V47" s="76"/>
      <c r="W47" s="473"/>
      <c r="X47" s="473"/>
      <c r="Y47" s="473"/>
      <c r="Z47" s="473"/>
      <c r="AA47" s="72"/>
      <c r="AB47" s="336"/>
      <c r="AC47" s="77"/>
      <c r="AD47" s="78"/>
      <c r="AE47" s="78"/>
      <c r="AF47" s="78"/>
      <c r="AG47" s="78"/>
      <c r="AH47" s="222"/>
      <c r="AJ47" s="466"/>
    </row>
    <row r="48" spans="1:36" ht="15.75" x14ac:dyDescent="0.25">
      <c r="A48" s="223"/>
      <c r="B48" s="157" t="s">
        <v>151</v>
      </c>
      <c r="C48" s="80"/>
      <c r="D48" s="80"/>
      <c r="E48" s="80"/>
      <c r="F48" s="80"/>
      <c r="G48" s="80"/>
      <c r="H48" s="502"/>
      <c r="I48" s="503"/>
      <c r="J48" s="503"/>
      <c r="K48" s="503"/>
      <c r="L48" s="503"/>
      <c r="M48" s="503"/>
      <c r="N48" s="503"/>
      <c r="O48" s="503"/>
      <c r="P48" s="503"/>
      <c r="Q48" s="503"/>
      <c r="R48" s="503"/>
      <c r="S48" s="503"/>
      <c r="T48" s="503"/>
      <c r="U48" s="504"/>
      <c r="V48" s="63" t="s">
        <v>33</v>
      </c>
      <c r="W48" s="546"/>
      <c r="X48" s="546"/>
      <c r="Y48" s="546"/>
      <c r="Z48" s="546"/>
      <c r="AA48" s="72"/>
      <c r="AB48" s="336"/>
      <c r="AC48" s="66" t="s">
        <v>325</v>
      </c>
      <c r="AD48" s="501" t="str">
        <f>IF(Y11="In-State","731160",IF(Y11="Out-of-state","731260",IF(Y11="Out-of-country","731360",IF(Y11="Board/Nonemployee","731461"," "))))</f>
        <v xml:space="preserve"> </v>
      </c>
      <c r="AE48" s="501"/>
      <c r="AF48" s="501"/>
      <c r="AG48" s="501"/>
      <c r="AH48" s="222"/>
      <c r="AI48" s="45"/>
    </row>
    <row r="49" spans="1:35" ht="6" customHeight="1" x14ac:dyDescent="0.25">
      <c r="A49" s="335"/>
      <c r="B49" s="336"/>
      <c r="C49" s="336"/>
      <c r="D49" s="336"/>
      <c r="E49" s="336"/>
      <c r="F49" s="336"/>
      <c r="G49" s="336"/>
      <c r="H49" s="336"/>
      <c r="I49" s="336"/>
      <c r="J49" s="336"/>
      <c r="K49" s="336"/>
      <c r="L49" s="336"/>
      <c r="M49" s="336"/>
      <c r="N49" s="336"/>
      <c r="O49" s="336"/>
      <c r="P49" s="336"/>
      <c r="Q49" s="336"/>
      <c r="R49" s="336"/>
      <c r="S49" s="336"/>
      <c r="T49" s="336"/>
      <c r="U49" s="336"/>
      <c r="V49" s="335"/>
      <c r="W49" s="474"/>
      <c r="X49" s="474"/>
      <c r="Y49" s="474"/>
      <c r="Z49" s="474"/>
      <c r="AA49" s="50"/>
      <c r="AB49" s="336"/>
      <c r="AC49" s="77" t="s">
        <v>3</v>
      </c>
      <c r="AD49" s="78"/>
      <c r="AE49" s="78"/>
      <c r="AF49" s="78"/>
      <c r="AG49" s="78"/>
      <c r="AH49" s="222"/>
      <c r="AI49" s="45"/>
    </row>
    <row r="50" spans="1:35" ht="15.75" customHeight="1" x14ac:dyDescent="0.25">
      <c r="A50" s="229"/>
      <c r="B50" s="159"/>
      <c r="C50" s="159"/>
      <c r="D50" s="159"/>
      <c r="E50" s="159"/>
      <c r="F50" s="159"/>
      <c r="G50" s="159"/>
      <c r="H50" s="159"/>
      <c r="I50" s="159"/>
      <c r="J50" s="159"/>
      <c r="K50" s="159"/>
      <c r="L50" s="159"/>
      <c r="M50" s="95"/>
      <c r="N50" s="212"/>
      <c r="O50" s="212"/>
      <c r="P50" s="212"/>
      <c r="Q50" s="212"/>
      <c r="R50" s="212"/>
      <c r="S50" s="212"/>
      <c r="T50" s="212"/>
      <c r="U50" s="213" t="s">
        <v>301</v>
      </c>
      <c r="V50" s="214" t="s">
        <v>33</v>
      </c>
      <c r="W50" s="598">
        <f>SUM(W22:Z48)</f>
        <v>0</v>
      </c>
      <c r="X50" s="598"/>
      <c r="Y50" s="598"/>
      <c r="Z50" s="598"/>
      <c r="AA50" s="82"/>
      <c r="AB50" s="83"/>
      <c r="AC50" s="84"/>
      <c r="AD50" s="73"/>
      <c r="AE50" s="73"/>
      <c r="AF50" s="73"/>
      <c r="AG50" s="73"/>
      <c r="AH50" s="222"/>
      <c r="AI50" s="45"/>
    </row>
    <row r="51" spans="1:35" ht="6" customHeight="1" x14ac:dyDescent="0.25">
      <c r="A51" s="229"/>
      <c r="B51" s="159"/>
      <c r="C51" s="159"/>
      <c r="D51" s="159"/>
      <c r="E51" s="159"/>
      <c r="F51" s="159"/>
      <c r="G51" s="159"/>
      <c r="H51" s="159"/>
      <c r="I51" s="159"/>
      <c r="J51" s="159"/>
      <c r="K51" s="159"/>
      <c r="L51" s="159"/>
      <c r="M51" s="62"/>
      <c r="N51" s="62"/>
      <c r="O51" s="62"/>
      <c r="P51" s="62"/>
      <c r="Q51" s="62"/>
      <c r="R51" s="62"/>
      <c r="S51" s="62"/>
      <c r="T51" s="62"/>
      <c r="U51" s="62"/>
      <c r="V51" s="335"/>
      <c r="W51" s="474"/>
      <c r="X51" s="474"/>
      <c r="Y51" s="474"/>
      <c r="Z51" s="474"/>
      <c r="AA51" s="85"/>
      <c r="AB51" s="62"/>
      <c r="AC51" s="86"/>
      <c r="AD51" s="87"/>
      <c r="AE51" s="87"/>
      <c r="AF51" s="87"/>
      <c r="AG51" s="87"/>
      <c r="AH51" s="85"/>
      <c r="AI51" s="45"/>
    </row>
    <row r="52" spans="1:35" ht="15.75" x14ac:dyDescent="0.25">
      <c r="A52" s="229"/>
      <c r="B52" s="159"/>
      <c r="C52" s="159"/>
      <c r="D52" s="159"/>
      <c r="E52" s="159"/>
      <c r="F52" s="159"/>
      <c r="G52" s="159"/>
      <c r="H52" s="159"/>
      <c r="I52" s="159"/>
      <c r="J52" s="159"/>
      <c r="K52" s="375"/>
      <c r="L52" s="375"/>
      <c r="M52" s="376"/>
      <c r="N52" s="376"/>
      <c r="O52" s="376"/>
      <c r="P52" s="376"/>
      <c r="Q52" s="376"/>
      <c r="R52" s="376"/>
      <c r="S52" s="376"/>
      <c r="T52" s="376"/>
      <c r="U52" s="377" t="s">
        <v>152</v>
      </c>
      <c r="V52" s="88" t="s">
        <v>33</v>
      </c>
      <c r="W52" s="546"/>
      <c r="X52" s="546"/>
      <c r="Y52" s="546"/>
      <c r="Z52" s="546"/>
      <c r="AA52" s="339"/>
      <c r="AB52" s="338"/>
      <c r="AC52" s="86"/>
      <c r="AD52" s="87"/>
      <c r="AE52" s="87"/>
      <c r="AF52" s="87"/>
      <c r="AG52" s="87"/>
      <c r="AH52" s="230"/>
      <c r="AI52" s="45"/>
    </row>
    <row r="53" spans="1:35" ht="4.5" customHeight="1" thickBot="1" x14ac:dyDescent="0.3">
      <c r="A53" s="91"/>
      <c r="B53" s="90"/>
      <c r="C53" s="90"/>
      <c r="D53" s="90"/>
      <c r="E53" s="90"/>
      <c r="F53" s="90"/>
      <c r="G53" s="90"/>
      <c r="H53" s="90"/>
      <c r="I53" s="90"/>
      <c r="J53" s="90"/>
      <c r="K53" s="378"/>
      <c r="L53" s="378"/>
      <c r="M53" s="378"/>
      <c r="N53" s="378"/>
      <c r="O53" s="378"/>
      <c r="P53" s="378"/>
      <c r="Q53" s="378"/>
      <c r="R53" s="378"/>
      <c r="S53" s="378"/>
      <c r="T53" s="378"/>
      <c r="U53" s="378"/>
      <c r="V53" s="91"/>
      <c r="W53" s="90"/>
      <c r="X53" s="90"/>
      <c r="Y53" s="90"/>
      <c r="Z53" s="90"/>
      <c r="AA53" s="92"/>
      <c r="AB53" s="90"/>
      <c r="AC53" s="89"/>
      <c r="AD53" s="90"/>
      <c r="AE53" s="90"/>
      <c r="AF53" s="90"/>
      <c r="AG53" s="90"/>
      <c r="AH53" s="92"/>
      <c r="AI53" s="53"/>
    </row>
    <row r="54" spans="1:35" ht="16.5" thickTop="1" x14ac:dyDescent="0.25">
      <c r="A54" s="547" t="s">
        <v>63</v>
      </c>
      <c r="B54" s="548"/>
      <c r="C54" s="548"/>
      <c r="D54" s="548"/>
      <c r="E54" s="548"/>
      <c r="F54" s="548"/>
      <c r="G54" s="548"/>
      <c r="H54" s="548"/>
      <c r="I54" s="548"/>
      <c r="J54" s="548"/>
      <c r="K54" s="548"/>
      <c r="L54" s="548"/>
      <c r="M54" s="548"/>
      <c r="N54" s="548"/>
      <c r="O54" s="548"/>
      <c r="P54" s="548"/>
      <c r="Q54" s="548"/>
      <c r="R54" s="548"/>
      <c r="S54" s="548"/>
      <c r="T54" s="548"/>
      <c r="U54" s="548"/>
      <c r="V54" s="548"/>
      <c r="W54" s="548"/>
      <c r="X54" s="548"/>
      <c r="Y54" s="548"/>
      <c r="Z54" s="548"/>
      <c r="AA54" s="548"/>
      <c r="AB54" s="548"/>
      <c r="AC54" s="548"/>
      <c r="AD54" s="548"/>
      <c r="AE54" s="548"/>
      <c r="AF54" s="548"/>
      <c r="AG54" s="548"/>
      <c r="AH54" s="549"/>
      <c r="AI54" s="93"/>
    </row>
    <row r="55" spans="1:35" ht="49.5" customHeight="1" x14ac:dyDescent="0.25">
      <c r="A55" s="540" t="s">
        <v>300</v>
      </c>
      <c r="B55" s="541"/>
      <c r="C55" s="541"/>
      <c r="D55" s="541"/>
      <c r="E55" s="541"/>
      <c r="F55" s="541"/>
      <c r="G55" s="541"/>
      <c r="H55" s="541"/>
      <c r="I55" s="541"/>
      <c r="J55" s="541"/>
      <c r="K55" s="541"/>
      <c r="L55" s="541"/>
      <c r="M55" s="541"/>
      <c r="N55" s="541"/>
      <c r="O55" s="541"/>
      <c r="P55" s="541"/>
      <c r="Q55" s="541"/>
      <c r="R55" s="541"/>
      <c r="S55" s="541"/>
      <c r="T55" s="541"/>
      <c r="U55" s="541"/>
      <c r="V55" s="541"/>
      <c r="W55" s="541"/>
      <c r="X55" s="541"/>
      <c r="Y55" s="541"/>
      <c r="Z55" s="541"/>
      <c r="AA55" s="541"/>
      <c r="AB55" s="541"/>
      <c r="AC55" s="541"/>
      <c r="AD55" s="541"/>
      <c r="AE55" s="541"/>
      <c r="AF55" s="541"/>
      <c r="AG55" s="541"/>
      <c r="AH55" s="542"/>
      <c r="AI55" s="49"/>
    </row>
    <row r="56" spans="1:35" ht="15" customHeight="1" x14ac:dyDescent="0.25">
      <c r="A56" s="540" t="s">
        <v>102</v>
      </c>
      <c r="B56" s="541"/>
      <c r="C56" s="541"/>
      <c r="D56" s="541"/>
      <c r="E56" s="541"/>
      <c r="F56" s="541"/>
      <c r="G56" s="541"/>
      <c r="H56" s="541"/>
      <c r="I56" s="541"/>
      <c r="J56" s="541"/>
      <c r="K56" s="541"/>
      <c r="L56" s="541"/>
      <c r="M56" s="541"/>
      <c r="N56" s="541"/>
      <c r="O56" s="541"/>
      <c r="P56" s="541"/>
      <c r="Q56" s="541"/>
      <c r="R56" s="541"/>
      <c r="S56" s="541"/>
      <c r="T56" s="541"/>
      <c r="U56" s="541"/>
      <c r="V56" s="541"/>
      <c r="W56" s="541"/>
      <c r="X56" s="541"/>
      <c r="Y56" s="541"/>
      <c r="Z56" s="541"/>
      <c r="AA56" s="541"/>
      <c r="AB56" s="541"/>
      <c r="AC56" s="541"/>
      <c r="AD56" s="541"/>
      <c r="AE56" s="541"/>
      <c r="AF56" s="541"/>
      <c r="AG56" s="541"/>
      <c r="AH56" s="542"/>
      <c r="AI56" s="49"/>
    </row>
    <row r="57" spans="1:35" ht="6.75" customHeight="1" x14ac:dyDescent="0.25">
      <c r="A57" s="242"/>
      <c r="B57" s="243"/>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4"/>
      <c r="AI57" s="49"/>
    </row>
    <row r="58" spans="1:35" ht="15.75" customHeight="1" x14ac:dyDescent="0.25">
      <c r="A58" s="335" t="s">
        <v>148</v>
      </c>
      <c r="B58" s="96"/>
      <c r="C58" s="96"/>
      <c r="D58" s="96"/>
      <c r="E58" s="96"/>
      <c r="F58" s="96"/>
      <c r="G58" s="96"/>
      <c r="H58" s="96"/>
      <c r="I58" s="96"/>
      <c r="J58" s="96"/>
      <c r="K58" s="543"/>
      <c r="L58" s="543"/>
      <c r="M58" s="543"/>
      <c r="N58" s="543"/>
      <c r="O58" s="543"/>
      <c r="P58" s="543"/>
      <c r="Q58" s="543"/>
      <c r="R58" s="543"/>
      <c r="S58" s="543"/>
      <c r="T58" s="543"/>
      <c r="U58" s="543"/>
      <c r="V58" s="543"/>
      <c r="W58" s="543"/>
      <c r="X58" s="543"/>
      <c r="Y58" s="543"/>
      <c r="Z58" s="543"/>
      <c r="AA58" s="96"/>
      <c r="AB58" s="96"/>
      <c r="AC58" s="97" t="s">
        <v>11</v>
      </c>
      <c r="AD58" s="544"/>
      <c r="AE58" s="544"/>
      <c r="AF58" s="544"/>
      <c r="AG58" s="544"/>
      <c r="AH58" s="545"/>
      <c r="AI58" s="45"/>
    </row>
    <row r="59" spans="1:35" s="231" customFormat="1" ht="15.95" customHeight="1" x14ac:dyDescent="0.15">
      <c r="A59" s="537" t="s">
        <v>341</v>
      </c>
      <c r="B59" s="538"/>
      <c r="C59" s="538"/>
      <c r="D59" s="538"/>
      <c r="E59" s="538"/>
      <c r="F59" s="538"/>
      <c r="G59" s="538"/>
      <c r="H59" s="538"/>
      <c r="I59" s="538"/>
      <c r="J59" s="538"/>
      <c r="K59" s="538"/>
      <c r="L59" s="538"/>
      <c r="M59" s="538"/>
      <c r="N59" s="538"/>
      <c r="O59" s="538"/>
      <c r="P59" s="538"/>
      <c r="Q59" s="538"/>
      <c r="R59" s="538"/>
      <c r="S59" s="538"/>
      <c r="T59" s="538"/>
      <c r="U59" s="538"/>
      <c r="V59" s="538"/>
      <c r="W59" s="538"/>
      <c r="X59" s="538"/>
      <c r="Y59" s="538"/>
      <c r="Z59" s="538"/>
      <c r="AA59" s="538"/>
      <c r="AB59" s="538"/>
      <c r="AC59" s="538"/>
      <c r="AD59" s="538"/>
      <c r="AE59" s="538"/>
      <c r="AF59" s="538"/>
      <c r="AG59" s="538"/>
      <c r="AH59" s="539"/>
    </row>
    <row r="60" spans="1:35" ht="12" hidden="1" customHeight="1" x14ac:dyDescent="0.25">
      <c r="A60" s="94" t="s">
        <v>76</v>
      </c>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49"/>
    </row>
    <row r="61" spans="1:35" ht="12" hidden="1" customHeight="1" x14ac:dyDescent="0.25">
      <c r="A61" s="94" t="s">
        <v>77</v>
      </c>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49"/>
    </row>
    <row r="62" spans="1:35" ht="12" hidden="1" customHeight="1" x14ac:dyDescent="0.25">
      <c r="A62" s="94" t="s">
        <v>78</v>
      </c>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49"/>
    </row>
    <row r="63" spans="1:35" ht="12" hidden="1" customHeight="1" x14ac:dyDescent="0.25">
      <c r="A63" s="94" t="s">
        <v>81</v>
      </c>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49"/>
    </row>
  </sheetData>
  <sheetProtection algorithmName="SHA-512" hashValue="mapiAKqOqULhQVcgJZyRI44UP+Aq2ML6JcTU0J3bhIDNeA4P0pPVDep6ckdDrddTIQ7ybqmvE4V8EMHOk2pUNw==" saltValue="AuvI9PrtBcPizx1JuHYBGQ==" spinCount="100000" sheet="1" selectLockedCells="1"/>
  <customSheetViews>
    <customSheetView guid="{2D4436FC-B6E6-40F3-866C-CA3DDDF4B171}" showPageBreaks="1" showGridLines="0" fitToPage="1" printArea="1">
      <selection activeCell="M69" sqref="M69"/>
      <pageMargins left="0.25" right="0.25" top="0.34" bottom="0.28000000000000003" header="0.3" footer="0.24"/>
      <printOptions horizontalCentered="1"/>
      <pageSetup scale="95" orientation="portrait" horizontalDpi="1200" verticalDpi="1200" r:id="rId1"/>
    </customSheetView>
  </customSheetViews>
  <mergeCells count="115">
    <mergeCell ref="W50:Z50"/>
    <mergeCell ref="W41:Z41"/>
    <mergeCell ref="H25:U25"/>
    <mergeCell ref="A34:U34"/>
    <mergeCell ref="A30:U30"/>
    <mergeCell ref="G27:T27"/>
    <mergeCell ref="E44:G44"/>
    <mergeCell ref="E45:G45"/>
    <mergeCell ref="E46:G46"/>
    <mergeCell ref="S44:T44"/>
    <mergeCell ref="S45:T45"/>
    <mergeCell ref="S46:T46"/>
    <mergeCell ref="I44:J44"/>
    <mergeCell ref="I45:J45"/>
    <mergeCell ref="W29:Z29"/>
    <mergeCell ref="W38:Z38"/>
    <mergeCell ref="W34:Z34"/>
    <mergeCell ref="H35:U35"/>
    <mergeCell ref="R33:S33"/>
    <mergeCell ref="AD25:AG25"/>
    <mergeCell ref="L29:M29"/>
    <mergeCell ref="AC30:AG30"/>
    <mergeCell ref="S22:U22"/>
    <mergeCell ref="AC24:AG24"/>
    <mergeCell ref="W24:Z24"/>
    <mergeCell ref="A24:U24"/>
    <mergeCell ref="A26:F26"/>
    <mergeCell ref="N26:O26"/>
    <mergeCell ref="W26:Z26"/>
    <mergeCell ref="AD29:AG29"/>
    <mergeCell ref="S23:U23"/>
    <mergeCell ref="Q22:R22"/>
    <mergeCell ref="Q23:R23"/>
    <mergeCell ref="W30:Z30"/>
    <mergeCell ref="L26:M26"/>
    <mergeCell ref="P26:Q26"/>
    <mergeCell ref="W25:Z25"/>
    <mergeCell ref="H22:I22"/>
    <mergeCell ref="AD48:AG48"/>
    <mergeCell ref="P41:Q41"/>
    <mergeCell ref="R41:U41"/>
    <mergeCell ref="AD41:AG41"/>
    <mergeCell ref="W48:Z48"/>
    <mergeCell ref="H48:U48"/>
    <mergeCell ref="W42:Z42"/>
    <mergeCell ref="N41:O41"/>
    <mergeCell ref="N45:O45"/>
    <mergeCell ref="N46:O46"/>
    <mergeCell ref="W46:Z46"/>
    <mergeCell ref="AD46:AG46"/>
    <mergeCell ref="N44:O44"/>
    <mergeCell ref="N42:O42"/>
    <mergeCell ref="P42:Q42"/>
    <mergeCell ref="R42:U42"/>
    <mergeCell ref="W44:Z44"/>
    <mergeCell ref="I46:J46"/>
    <mergeCell ref="AD44:AG44"/>
    <mergeCell ref="AD42:AG42"/>
    <mergeCell ref="A13:H13"/>
    <mergeCell ref="I13:AH13"/>
    <mergeCell ref="L12:T12"/>
    <mergeCell ref="U12:Z12"/>
    <mergeCell ref="AA12:AH12"/>
    <mergeCell ref="A14:AH14"/>
    <mergeCell ref="F11:T11"/>
    <mergeCell ref="U11:X11"/>
    <mergeCell ref="Y11:AH11"/>
    <mergeCell ref="A59:AH59"/>
    <mergeCell ref="A56:AH56"/>
    <mergeCell ref="K58:Z58"/>
    <mergeCell ref="AD58:AH58"/>
    <mergeCell ref="W52:Z52"/>
    <mergeCell ref="A54:AH54"/>
    <mergeCell ref="A55:AH55"/>
    <mergeCell ref="C15:F16"/>
    <mergeCell ref="H15:J16"/>
    <mergeCell ref="A16:B16"/>
    <mergeCell ref="V20:AA20"/>
    <mergeCell ref="A17:Y17"/>
    <mergeCell ref="Z17:AH17"/>
    <mergeCell ref="A20:U21"/>
    <mergeCell ref="A18:AH18"/>
    <mergeCell ref="W45:Z45"/>
    <mergeCell ref="AD45:AG45"/>
    <mergeCell ref="AC20:AH20"/>
    <mergeCell ref="AD22:AG22"/>
    <mergeCell ref="V21:Z21"/>
    <mergeCell ref="W22:Z22"/>
    <mergeCell ref="L15:N16"/>
    <mergeCell ref="Q15:T16"/>
    <mergeCell ref="W15:AB16"/>
    <mergeCell ref="AD38:AG38"/>
    <mergeCell ref="H38:U38"/>
    <mergeCell ref="AC34:AG34"/>
    <mergeCell ref="H31:U31"/>
    <mergeCell ref="H37:U37"/>
    <mergeCell ref="AD33:AG33"/>
    <mergeCell ref="W33:Z33"/>
    <mergeCell ref="A5:AH5"/>
    <mergeCell ref="A2:AH2"/>
    <mergeCell ref="A3:AH3"/>
    <mergeCell ref="A4:AH4"/>
    <mergeCell ref="AB9:AH9"/>
    <mergeCell ref="A10:D10"/>
    <mergeCell ref="U10:X10"/>
    <mergeCell ref="Y10:AD10"/>
    <mergeCell ref="AF10:AH10"/>
    <mergeCell ref="F10:T10"/>
    <mergeCell ref="U9:AA9"/>
    <mergeCell ref="A6:C6"/>
    <mergeCell ref="A7:AH7"/>
    <mergeCell ref="A8:AH8"/>
    <mergeCell ref="A9:E9"/>
    <mergeCell ref="F9:T9"/>
    <mergeCell ref="A11:E11"/>
  </mergeCells>
  <dataValidations xWindow="161" yWindow="777" count="2">
    <dataValidation type="list" allowBlank="1" showInputMessage="1" showErrorMessage="1" sqref="Y11:AH11">
      <formula1>$A$60:$A$63</formula1>
    </dataValidation>
    <dataValidation type="list" allowBlank="1" showInputMessage="1" showErrorMessage="1" error="Please select from drop down list.  Thank you." prompt="drop down list" sqref="E44:G46">
      <formula1>$AJ$42:$AJ$45</formula1>
    </dataValidation>
  </dataValidations>
  <printOptions horizontalCentered="1" verticalCentered="1"/>
  <pageMargins left="0.25" right="0.25" top="0.25" bottom="0.25" header="0.3" footer="0.24"/>
  <pageSetup scale="99" orientation="portrait" r:id="rId2"/>
  <ignoredErrors>
    <ignoredError sqref="P41:P42" formulaRange="1"/>
  </ignoredErrors>
  <drawing r:id="rId3"/>
  <legacyDrawing r:id="rId4"/>
  <mc:AlternateContent xmlns:mc="http://schemas.openxmlformats.org/markup-compatibility/2006">
    <mc:Choice Requires="x14">
      <controls>
        <mc:AlternateContent xmlns:mc="http://schemas.openxmlformats.org/markup-compatibility/2006">
          <mc:Choice Requires="x14">
            <control shapeId="5292" r:id="rId5" name="Check Box 172">
              <controlPr defaultSize="0" autoFill="0" autoLine="0" autoPict="0">
                <anchor moveWithCells="1">
                  <from>
                    <xdr:col>0</xdr:col>
                    <xdr:colOff>0</xdr:colOff>
                    <xdr:row>47</xdr:row>
                    <xdr:rowOff>9525</xdr:rowOff>
                  </from>
                  <to>
                    <xdr:col>0</xdr:col>
                    <xdr:colOff>200025</xdr:colOff>
                    <xdr:row>47</xdr:row>
                    <xdr:rowOff>180975</xdr:rowOff>
                  </to>
                </anchor>
              </controlPr>
            </control>
          </mc:Choice>
        </mc:AlternateContent>
        <mc:AlternateContent xmlns:mc="http://schemas.openxmlformats.org/markup-compatibility/2006">
          <mc:Choice Requires="x14">
            <control shapeId="5416" r:id="rId6" name="Check Box 296">
              <controlPr defaultSize="0" autoFill="0" autoLine="0" autoPict="0">
                <anchor moveWithCells="1">
                  <from>
                    <xdr:col>0</xdr:col>
                    <xdr:colOff>0</xdr:colOff>
                    <xdr:row>40</xdr:row>
                    <xdr:rowOff>9525</xdr:rowOff>
                  </from>
                  <to>
                    <xdr:col>0</xdr:col>
                    <xdr:colOff>200025</xdr:colOff>
                    <xdr:row>41</xdr:row>
                    <xdr:rowOff>9525</xdr:rowOff>
                  </to>
                </anchor>
              </controlPr>
            </control>
          </mc:Choice>
        </mc:AlternateContent>
        <mc:AlternateContent xmlns:mc="http://schemas.openxmlformats.org/markup-compatibility/2006">
          <mc:Choice Requires="x14">
            <control shapeId="5417" r:id="rId7" name="Check Box 297">
              <controlPr defaultSize="0" autoFill="0" autoLine="0" autoPict="0">
                <anchor moveWithCells="1">
                  <from>
                    <xdr:col>0</xdr:col>
                    <xdr:colOff>0</xdr:colOff>
                    <xdr:row>36</xdr:row>
                    <xdr:rowOff>9525</xdr:rowOff>
                  </from>
                  <to>
                    <xdr:col>0</xdr:col>
                    <xdr:colOff>200025</xdr:colOff>
                    <xdr:row>36</xdr:row>
                    <xdr:rowOff>180975</xdr:rowOff>
                  </to>
                </anchor>
              </controlPr>
            </control>
          </mc:Choice>
        </mc:AlternateContent>
        <mc:AlternateContent xmlns:mc="http://schemas.openxmlformats.org/markup-compatibility/2006">
          <mc:Choice Requires="x14">
            <control shapeId="5418" r:id="rId8" name="Check Box 298">
              <controlPr defaultSize="0" autoFill="0" autoLine="0" autoPict="0">
                <anchor moveWithCells="1">
                  <from>
                    <xdr:col>0</xdr:col>
                    <xdr:colOff>0</xdr:colOff>
                    <xdr:row>32</xdr:row>
                    <xdr:rowOff>9525</xdr:rowOff>
                  </from>
                  <to>
                    <xdr:col>0</xdr:col>
                    <xdr:colOff>200025</xdr:colOff>
                    <xdr:row>32</xdr:row>
                    <xdr:rowOff>180975</xdr:rowOff>
                  </to>
                </anchor>
              </controlPr>
            </control>
          </mc:Choice>
        </mc:AlternateContent>
        <mc:AlternateContent xmlns:mc="http://schemas.openxmlformats.org/markup-compatibility/2006">
          <mc:Choice Requires="x14">
            <control shapeId="5419" r:id="rId9" name="Check Box 299">
              <controlPr defaultSize="0" autoFill="0" autoLine="0" autoPict="0">
                <anchor moveWithCells="1">
                  <from>
                    <xdr:col>0</xdr:col>
                    <xdr:colOff>0</xdr:colOff>
                    <xdr:row>28</xdr:row>
                    <xdr:rowOff>9525</xdr:rowOff>
                  </from>
                  <to>
                    <xdr:col>0</xdr:col>
                    <xdr:colOff>200025</xdr:colOff>
                    <xdr:row>28</xdr:row>
                    <xdr:rowOff>180975</xdr:rowOff>
                  </to>
                </anchor>
              </controlPr>
            </control>
          </mc:Choice>
        </mc:AlternateContent>
        <mc:AlternateContent xmlns:mc="http://schemas.openxmlformats.org/markup-compatibility/2006">
          <mc:Choice Requires="x14">
            <control shapeId="5420" r:id="rId10" name="Check Box 300">
              <controlPr defaultSize="0" autoFill="0" autoLine="0" autoPict="0">
                <anchor moveWithCells="1">
                  <from>
                    <xdr:col>0</xdr:col>
                    <xdr:colOff>0</xdr:colOff>
                    <xdr:row>24</xdr:row>
                    <xdr:rowOff>9525</xdr:rowOff>
                  </from>
                  <to>
                    <xdr:col>0</xdr:col>
                    <xdr:colOff>200025</xdr:colOff>
                    <xdr:row>24</xdr:row>
                    <xdr:rowOff>180975</xdr:rowOff>
                  </to>
                </anchor>
              </controlPr>
            </control>
          </mc:Choice>
        </mc:AlternateContent>
        <mc:AlternateContent xmlns:mc="http://schemas.openxmlformats.org/markup-compatibility/2006">
          <mc:Choice Requires="x14">
            <control shapeId="5421" r:id="rId11" name="Check Box 301">
              <controlPr defaultSize="0" autoFill="0" autoLine="0" autoPict="0">
                <anchor moveWithCells="1">
                  <from>
                    <xdr:col>0</xdr:col>
                    <xdr:colOff>0</xdr:colOff>
                    <xdr:row>21</xdr:row>
                    <xdr:rowOff>9525</xdr:rowOff>
                  </from>
                  <to>
                    <xdr:col>0</xdr:col>
                    <xdr:colOff>200025</xdr:colOff>
                    <xdr:row>21</xdr:row>
                    <xdr:rowOff>180975</xdr:rowOff>
                  </to>
                </anchor>
              </controlPr>
            </control>
          </mc:Choice>
        </mc:AlternateContent>
        <mc:AlternateContent xmlns:mc="http://schemas.openxmlformats.org/markup-compatibility/2006">
          <mc:Choice Requires="x14">
            <control shapeId="5422" r:id="rId12" name="Check Box 302">
              <controlPr defaultSize="0" autoFill="0" autoLine="0" autoPict="0">
                <anchor moveWithCells="1">
                  <from>
                    <xdr:col>1</xdr:col>
                    <xdr:colOff>0</xdr:colOff>
                    <xdr:row>14</xdr:row>
                    <xdr:rowOff>9525</xdr:rowOff>
                  </from>
                  <to>
                    <xdr:col>1</xdr:col>
                    <xdr:colOff>200025</xdr:colOff>
                    <xdr:row>14</xdr:row>
                    <xdr:rowOff>180975</xdr:rowOff>
                  </to>
                </anchor>
              </controlPr>
            </control>
          </mc:Choice>
        </mc:AlternateContent>
        <mc:AlternateContent xmlns:mc="http://schemas.openxmlformats.org/markup-compatibility/2006">
          <mc:Choice Requires="x14">
            <control shapeId="5423" r:id="rId13" name="Check Box 303">
              <controlPr defaultSize="0" autoFill="0" autoLine="0" autoPict="0">
                <anchor moveWithCells="1">
                  <from>
                    <xdr:col>6</xdr:col>
                    <xdr:colOff>0</xdr:colOff>
                    <xdr:row>14</xdr:row>
                    <xdr:rowOff>9525</xdr:rowOff>
                  </from>
                  <to>
                    <xdr:col>6</xdr:col>
                    <xdr:colOff>200025</xdr:colOff>
                    <xdr:row>14</xdr:row>
                    <xdr:rowOff>180975</xdr:rowOff>
                  </to>
                </anchor>
              </controlPr>
            </control>
          </mc:Choice>
        </mc:AlternateContent>
        <mc:AlternateContent xmlns:mc="http://schemas.openxmlformats.org/markup-compatibility/2006">
          <mc:Choice Requires="x14">
            <control shapeId="5424" r:id="rId14" name="Check Box 304">
              <controlPr defaultSize="0" autoFill="0" autoLine="0" autoPict="0">
                <anchor moveWithCells="1">
                  <from>
                    <xdr:col>10</xdr:col>
                    <xdr:colOff>0</xdr:colOff>
                    <xdr:row>14</xdr:row>
                    <xdr:rowOff>9525</xdr:rowOff>
                  </from>
                  <to>
                    <xdr:col>11</xdr:col>
                    <xdr:colOff>0</xdr:colOff>
                    <xdr:row>14</xdr:row>
                    <xdr:rowOff>180975</xdr:rowOff>
                  </to>
                </anchor>
              </controlPr>
            </control>
          </mc:Choice>
        </mc:AlternateContent>
        <mc:AlternateContent xmlns:mc="http://schemas.openxmlformats.org/markup-compatibility/2006">
          <mc:Choice Requires="x14">
            <control shapeId="5425" r:id="rId15" name="Check Box 305">
              <controlPr defaultSize="0" autoFill="0" autoLine="0" autoPict="0">
                <anchor moveWithCells="1">
                  <from>
                    <xdr:col>15</xdr:col>
                    <xdr:colOff>0</xdr:colOff>
                    <xdr:row>14</xdr:row>
                    <xdr:rowOff>9525</xdr:rowOff>
                  </from>
                  <to>
                    <xdr:col>15</xdr:col>
                    <xdr:colOff>200025</xdr:colOff>
                    <xdr:row>14</xdr:row>
                    <xdr:rowOff>180975</xdr:rowOff>
                  </to>
                </anchor>
              </controlPr>
            </control>
          </mc:Choice>
        </mc:AlternateContent>
        <mc:AlternateContent xmlns:mc="http://schemas.openxmlformats.org/markup-compatibility/2006">
          <mc:Choice Requires="x14">
            <control shapeId="5426" r:id="rId16" name="Check Box 306">
              <controlPr defaultSize="0" autoFill="0" autoLine="0" autoPict="0">
                <anchor moveWithCells="1">
                  <from>
                    <xdr:col>20</xdr:col>
                    <xdr:colOff>219075</xdr:colOff>
                    <xdr:row>14</xdr:row>
                    <xdr:rowOff>9525</xdr:rowOff>
                  </from>
                  <to>
                    <xdr:col>22</xdr:col>
                    <xdr:colOff>38100</xdr:colOff>
                    <xdr:row>14</xdr:row>
                    <xdr:rowOff>180975</xdr:rowOff>
                  </to>
                </anchor>
              </controlPr>
            </control>
          </mc:Choice>
        </mc:AlternateContent>
        <mc:AlternateContent xmlns:mc="http://schemas.openxmlformats.org/markup-compatibility/2006">
          <mc:Choice Requires="x14">
            <control shapeId="5427" r:id="rId17" name="Check Box 307">
              <controlPr defaultSize="0" autoFill="0" autoLine="0" autoPict="0">
                <anchor moveWithCells="1">
                  <from>
                    <xdr:col>3</xdr:col>
                    <xdr:colOff>0</xdr:colOff>
                    <xdr:row>5</xdr:row>
                    <xdr:rowOff>9525</xdr:rowOff>
                  </from>
                  <to>
                    <xdr:col>3</xdr:col>
                    <xdr:colOff>200025</xdr:colOff>
                    <xdr:row>5</xdr:row>
                    <xdr:rowOff>180975</xdr:rowOff>
                  </to>
                </anchor>
              </controlPr>
            </control>
          </mc:Choice>
        </mc:AlternateContent>
        <mc:AlternateContent xmlns:mc="http://schemas.openxmlformats.org/markup-compatibility/2006">
          <mc:Choice Requires="x14">
            <control shapeId="5428" r:id="rId18" name="Check Box 308">
              <controlPr defaultSize="0" autoFill="0" autoLine="0" autoPict="0">
                <anchor moveWithCells="1">
                  <from>
                    <xdr:col>9</xdr:col>
                    <xdr:colOff>0</xdr:colOff>
                    <xdr:row>5</xdr:row>
                    <xdr:rowOff>9525</xdr:rowOff>
                  </from>
                  <to>
                    <xdr:col>10</xdr:col>
                    <xdr:colOff>0</xdr:colOff>
                    <xdr:row>5</xdr:row>
                    <xdr:rowOff>180975</xdr:rowOff>
                  </to>
                </anchor>
              </controlPr>
            </control>
          </mc:Choice>
        </mc:AlternateContent>
        <mc:AlternateContent xmlns:mc="http://schemas.openxmlformats.org/markup-compatibility/2006">
          <mc:Choice Requires="x14">
            <control shapeId="5429" r:id="rId19" name="Check Box 309">
              <controlPr defaultSize="0" autoFill="0" autoLine="0" autoPict="0">
                <anchor moveWithCells="1">
                  <from>
                    <xdr:col>14</xdr:col>
                    <xdr:colOff>0</xdr:colOff>
                    <xdr:row>5</xdr:row>
                    <xdr:rowOff>9525</xdr:rowOff>
                  </from>
                  <to>
                    <xdr:col>14</xdr:col>
                    <xdr:colOff>200025</xdr:colOff>
                    <xdr:row>5</xdr:row>
                    <xdr:rowOff>180975</xdr:rowOff>
                  </to>
                </anchor>
              </controlPr>
            </control>
          </mc:Choice>
        </mc:AlternateContent>
        <mc:AlternateContent xmlns:mc="http://schemas.openxmlformats.org/markup-compatibility/2006">
          <mc:Choice Requires="x14">
            <control shapeId="5430" r:id="rId20" name="Check Box 310">
              <controlPr defaultSize="0" autoFill="0" autoLine="0" autoPict="0">
                <anchor moveWithCells="1">
                  <from>
                    <xdr:col>19</xdr:col>
                    <xdr:colOff>0</xdr:colOff>
                    <xdr:row>5</xdr:row>
                    <xdr:rowOff>9525</xdr:rowOff>
                  </from>
                  <to>
                    <xdr:col>19</xdr:col>
                    <xdr:colOff>200025</xdr:colOff>
                    <xdr:row>5</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144"/>
  <sheetViews>
    <sheetView showGridLines="0" showZeros="0" zoomScale="115" zoomScaleNormal="115" workbookViewId="0">
      <selection activeCell="B5" sqref="B5"/>
    </sheetView>
  </sheetViews>
  <sheetFormatPr defaultRowHeight="12.75" x14ac:dyDescent="0.2"/>
  <cols>
    <col min="1" max="1" width="6.375" style="185" customWidth="1"/>
    <col min="2" max="3" width="7.625" style="185" customWidth="1"/>
    <col min="4" max="4" width="6.125" style="185" customWidth="1"/>
    <col min="5" max="5" width="9.125" style="185" customWidth="1"/>
    <col min="6" max="6" width="6.125" style="185" customWidth="1"/>
    <col min="7" max="7" width="9.125" style="185" customWidth="1"/>
    <col min="8" max="8" width="1.625" style="185" customWidth="1"/>
    <col min="9" max="9" width="6.125" style="185" customWidth="1"/>
    <col min="10" max="11" width="8.625" style="185" customWidth="1"/>
    <col min="12" max="12" width="1.625" style="185" customWidth="1"/>
    <col min="13" max="13" width="9.625" style="185" customWidth="1"/>
    <col min="14" max="15" width="8.125" style="185" customWidth="1"/>
    <col min="16" max="16384" width="9" style="185"/>
  </cols>
  <sheetData>
    <row r="1" spans="1:15" ht="6" customHeight="1" x14ac:dyDescent="0.2">
      <c r="A1" s="254"/>
      <c r="B1" s="254"/>
      <c r="C1" s="254"/>
      <c r="D1" s="254"/>
      <c r="E1" s="254"/>
      <c r="F1" s="254"/>
      <c r="G1" s="254"/>
      <c r="H1" s="254"/>
      <c r="I1" s="254"/>
      <c r="J1" s="254"/>
      <c r="K1" s="254"/>
      <c r="L1" s="254"/>
      <c r="M1" s="254"/>
      <c r="N1" s="254"/>
      <c r="O1" s="254"/>
    </row>
    <row r="2" spans="1:15" ht="18" x14ac:dyDescent="0.25">
      <c r="A2" s="249" t="s">
        <v>306</v>
      </c>
      <c r="B2" s="249"/>
      <c r="C2" s="249"/>
      <c r="D2" s="249"/>
      <c r="E2" s="249"/>
      <c r="F2" s="249"/>
      <c r="G2" s="249"/>
      <c r="H2" s="250"/>
      <c r="I2" s="250"/>
      <c r="J2" s="250"/>
      <c r="K2" s="250"/>
      <c r="L2" s="250"/>
      <c r="M2" s="250"/>
      <c r="N2" s="420"/>
      <c r="O2" s="250"/>
    </row>
    <row r="3" spans="1:15" s="374" customFormat="1" ht="12" x14ac:dyDescent="0.2">
      <c r="A3" s="371" t="s">
        <v>269</v>
      </c>
      <c r="B3" s="371"/>
      <c r="C3" s="371"/>
      <c r="D3" s="371"/>
      <c r="E3" s="371"/>
      <c r="F3" s="371"/>
      <c r="G3" s="371"/>
      <c r="H3" s="372"/>
      <c r="I3" s="372"/>
      <c r="J3" s="372"/>
      <c r="K3" s="372"/>
      <c r="L3" s="372"/>
      <c r="M3" s="372"/>
      <c r="N3" s="373"/>
      <c r="O3" s="372"/>
    </row>
    <row r="4" spans="1:15" ht="3" customHeight="1" x14ac:dyDescent="0.2">
      <c r="A4" s="196"/>
      <c r="B4" s="196"/>
      <c r="C4" s="196"/>
      <c r="D4" s="196"/>
      <c r="E4" s="196"/>
      <c r="F4" s="196"/>
      <c r="G4" s="196"/>
      <c r="H4" s="196"/>
      <c r="I4" s="196"/>
      <c r="J4" s="196"/>
      <c r="K4" s="196"/>
      <c r="L4" s="196"/>
      <c r="M4" s="196"/>
      <c r="N4" s="196"/>
      <c r="O4" s="196"/>
    </row>
    <row r="5" spans="1:15" s="256" customFormat="1" ht="15.75" x14ac:dyDescent="0.2">
      <c r="A5" s="81" t="s">
        <v>28</v>
      </c>
      <c r="B5" s="358"/>
      <c r="C5" s="81" t="s">
        <v>100</v>
      </c>
      <c r="D5" s="255"/>
      <c r="E5" s="358"/>
      <c r="F5" s="81" t="s">
        <v>101</v>
      </c>
      <c r="G5" s="81"/>
      <c r="H5" s="81"/>
      <c r="I5" s="358"/>
      <c r="J5" s="81" t="s">
        <v>257</v>
      </c>
      <c r="K5" s="358"/>
      <c r="L5" s="79" t="s">
        <v>107</v>
      </c>
      <c r="M5" s="81"/>
      <c r="N5" s="81"/>
      <c r="O5" s="81"/>
    </row>
    <row r="6" spans="1:15" ht="3.95" customHeight="1" x14ac:dyDescent="0.2">
      <c r="A6" s="251"/>
      <c r="B6" s="251"/>
      <c r="C6" s="251"/>
      <c r="D6" s="251"/>
      <c r="E6" s="251"/>
      <c r="F6" s="251"/>
      <c r="G6" s="251"/>
      <c r="H6" s="196"/>
      <c r="I6" s="196"/>
      <c r="J6" s="196"/>
      <c r="K6" s="196"/>
      <c r="L6" s="196"/>
      <c r="M6" s="196"/>
      <c r="N6" s="196"/>
      <c r="O6" s="196"/>
    </row>
    <row r="7" spans="1:15" ht="6" customHeight="1" x14ac:dyDescent="0.2">
      <c r="A7" s="252"/>
      <c r="B7" s="252"/>
      <c r="C7" s="252"/>
      <c r="D7" s="252"/>
      <c r="E7" s="252"/>
      <c r="F7" s="252"/>
      <c r="G7" s="252"/>
      <c r="H7" s="253"/>
      <c r="I7" s="253"/>
      <c r="J7" s="253"/>
      <c r="K7" s="253"/>
      <c r="L7" s="253"/>
      <c r="M7" s="253"/>
      <c r="N7" s="253"/>
      <c r="O7" s="253"/>
    </row>
    <row r="8" spans="1:15" ht="12" customHeight="1" x14ac:dyDescent="0.2">
      <c r="A8" s="189"/>
      <c r="B8" s="189"/>
      <c r="C8" s="189"/>
      <c r="D8" s="189"/>
      <c r="E8" s="189"/>
      <c r="F8" s="189"/>
      <c r="G8" s="189"/>
      <c r="H8" s="195"/>
      <c r="I8" s="189"/>
      <c r="J8" s="189"/>
      <c r="K8" s="189"/>
      <c r="L8" s="189"/>
      <c r="M8" s="189"/>
      <c r="N8" s="189"/>
      <c r="O8" s="189"/>
    </row>
    <row r="9" spans="1:15" ht="11.25" customHeight="1" x14ac:dyDescent="0.2">
      <c r="A9" s="310" t="s">
        <v>133</v>
      </c>
      <c r="B9" s="313"/>
      <c r="C9" s="313"/>
      <c r="D9" s="313"/>
      <c r="E9" s="313"/>
      <c r="F9" s="313"/>
      <c r="G9" s="312"/>
      <c r="H9" s="196"/>
      <c r="I9" s="310" t="s">
        <v>86</v>
      </c>
      <c r="J9" s="311"/>
      <c r="K9" s="311"/>
      <c r="L9" s="311"/>
      <c r="M9" s="310" t="s">
        <v>134</v>
      </c>
      <c r="N9" s="311"/>
      <c r="O9" s="312"/>
    </row>
    <row r="10" spans="1:15" ht="12.75" customHeight="1" x14ac:dyDescent="0.2">
      <c r="A10" s="636"/>
      <c r="B10" s="637"/>
      <c r="C10" s="637"/>
      <c r="D10" s="637"/>
      <c r="E10" s="637"/>
      <c r="F10" s="637"/>
      <c r="G10" s="638"/>
      <c r="H10" s="196"/>
      <c r="I10" s="620"/>
      <c r="J10" s="621"/>
      <c r="K10" s="263"/>
      <c r="L10" s="300"/>
      <c r="M10" s="429"/>
      <c r="N10" s="172"/>
      <c r="O10" s="259"/>
    </row>
    <row r="11" spans="1:15" ht="11.25" customHeight="1" x14ac:dyDescent="0.2">
      <c r="A11" s="384" t="s">
        <v>135</v>
      </c>
      <c r="B11" s="387"/>
      <c r="C11" s="387"/>
      <c r="D11" s="387"/>
      <c r="E11" s="387"/>
      <c r="F11" s="387"/>
      <c r="G11" s="388"/>
      <c r="H11" s="196"/>
      <c r="I11" s="381" t="s">
        <v>336</v>
      </c>
      <c r="J11" s="382"/>
      <c r="K11" s="382"/>
      <c r="L11" s="382"/>
      <c r="M11" s="381" t="s">
        <v>337</v>
      </c>
      <c r="N11" s="382"/>
      <c r="O11" s="383"/>
    </row>
    <row r="12" spans="1:15" x14ac:dyDescent="0.2">
      <c r="A12" s="643"/>
      <c r="B12" s="644"/>
      <c r="C12" s="644"/>
      <c r="D12" s="644"/>
      <c r="E12" s="644"/>
      <c r="F12" s="644"/>
      <c r="G12" s="645"/>
      <c r="H12" s="196"/>
      <c r="I12" s="628"/>
      <c r="J12" s="629"/>
      <c r="K12" s="629"/>
      <c r="L12" s="630"/>
      <c r="M12" s="628"/>
      <c r="N12" s="629"/>
      <c r="O12" s="630"/>
    </row>
    <row r="13" spans="1:15" ht="11.25" customHeight="1" x14ac:dyDescent="0.2">
      <c r="A13" s="384" t="s">
        <v>0</v>
      </c>
      <c r="B13" s="387"/>
      <c r="C13" s="387"/>
      <c r="D13" s="387"/>
      <c r="E13" s="387"/>
      <c r="F13" s="387"/>
      <c r="G13" s="388"/>
      <c r="H13" s="196"/>
      <c r="I13" s="384" t="s">
        <v>258</v>
      </c>
      <c r="J13" s="386"/>
      <c r="K13" s="386"/>
      <c r="L13" s="386"/>
      <c r="M13" s="386"/>
      <c r="N13" s="384" t="s">
        <v>136</v>
      </c>
      <c r="O13" s="385"/>
    </row>
    <row r="14" spans="1:15" x14ac:dyDescent="0.2">
      <c r="A14" s="622"/>
      <c r="B14" s="623"/>
      <c r="C14" s="623"/>
      <c r="D14" s="623"/>
      <c r="E14" s="623"/>
      <c r="F14" s="623"/>
      <c r="G14" s="642"/>
      <c r="H14" s="196"/>
      <c r="I14" s="622"/>
      <c r="J14" s="623"/>
      <c r="K14" s="623"/>
      <c r="L14" s="623"/>
      <c r="M14" s="623"/>
      <c r="N14" s="624"/>
      <c r="O14" s="625"/>
    </row>
    <row r="15" spans="1:15" ht="12" customHeight="1" x14ac:dyDescent="0.2">
      <c r="A15" s="189"/>
      <c r="B15" s="188"/>
      <c r="C15" s="188"/>
      <c r="D15" s="188"/>
      <c r="E15" s="188"/>
      <c r="F15" s="188"/>
      <c r="G15" s="188"/>
      <c r="H15" s="187"/>
      <c r="I15" s="188"/>
      <c r="J15" s="188"/>
      <c r="K15" s="188"/>
      <c r="L15" s="188"/>
      <c r="M15" s="188"/>
      <c r="N15" s="188"/>
      <c r="O15" s="189"/>
    </row>
    <row r="16" spans="1:15" ht="12" customHeight="1" x14ac:dyDescent="0.25">
      <c r="A16" s="301" t="s">
        <v>302</v>
      </c>
      <c r="B16" s="302" t="s">
        <v>303</v>
      </c>
      <c r="C16" s="303"/>
      <c r="D16" s="646" t="s">
        <v>261</v>
      </c>
      <c r="E16" s="647"/>
      <c r="F16" s="646" t="s">
        <v>261</v>
      </c>
      <c r="G16" s="648"/>
      <c r="H16" s="187"/>
      <c r="I16" s="237"/>
      <c r="J16" s="304"/>
      <c r="K16" s="304"/>
      <c r="L16" s="304"/>
      <c r="M16" s="200" t="s">
        <v>266</v>
      </c>
      <c r="N16" s="200"/>
      <c r="O16" s="233"/>
    </row>
    <row r="17" spans="1:17" ht="12.75" customHeight="1" x14ac:dyDescent="0.2">
      <c r="A17" s="431"/>
      <c r="B17" s="432"/>
      <c r="C17" s="341"/>
      <c r="D17" s="616" t="s">
        <v>137</v>
      </c>
      <c r="E17" s="617"/>
      <c r="F17" s="616" t="s">
        <v>138</v>
      </c>
      <c r="G17" s="617"/>
      <c r="H17" s="187"/>
      <c r="I17" s="305"/>
      <c r="J17" s="306"/>
      <c r="K17" s="306"/>
      <c r="L17" s="306"/>
      <c r="M17" s="307" t="s">
        <v>27</v>
      </c>
      <c r="N17" s="308" t="s">
        <v>3</v>
      </c>
      <c r="O17" s="309"/>
    </row>
    <row r="18" spans="1:17" ht="12" customHeight="1" x14ac:dyDescent="0.2">
      <c r="A18" s="266" t="s">
        <v>74</v>
      </c>
      <c r="B18" s="267"/>
      <c r="C18" s="267"/>
      <c r="D18" s="272">
        <f>VLOOKUP(CONCATENATE($D$17," ",$A18),Codes!$B$16:'Codes'!$C$79,2,FALSE)</f>
        <v>731111</v>
      </c>
      <c r="E18" s="273">
        <f>+E42+E51+E60+E87+E96+E105+E114+E123+E132</f>
        <v>0</v>
      </c>
      <c r="F18" s="272">
        <f>VLOOKUP(CONCATENATE($F$17," ",$A18),Codes!$B$16:'Codes'!$C$79,2,FALSE)</f>
        <v>731211</v>
      </c>
      <c r="G18" s="273">
        <f>+G42+G51+G60+G87+G96+G105+G114+G123+G132</f>
        <v>0</v>
      </c>
      <c r="H18" s="187"/>
      <c r="I18" s="268" t="s">
        <v>139</v>
      </c>
      <c r="J18" s="286"/>
      <c r="K18" s="286"/>
      <c r="L18" s="286"/>
      <c r="M18" s="285">
        <f>E24+G24</f>
        <v>0</v>
      </c>
      <c r="N18" s="280"/>
      <c r="O18" s="281"/>
    </row>
    <row r="19" spans="1:17" ht="12" customHeight="1" x14ac:dyDescent="0.2">
      <c r="A19" s="268" t="s">
        <v>44</v>
      </c>
      <c r="B19" s="269"/>
      <c r="C19" s="269"/>
      <c r="D19" s="272">
        <f>VLOOKUP(CONCATENATE($D$17," ",$A19),Codes!$B$16:'Codes'!$C$79,2,FALSE)</f>
        <v>731121</v>
      </c>
      <c r="E19" s="273">
        <f>+E36+E43+E52+E61+E88+E97+E106+E115+E124+E133</f>
        <v>0</v>
      </c>
      <c r="F19" s="272">
        <f>VLOOKUP(CONCATENATE($F$17," ",$A19),Codes!$B$16:'Codes'!$C$79,2,FALSE)</f>
        <v>731221</v>
      </c>
      <c r="G19" s="274">
        <f>+G36+G43+G52+G61+G88+G97+G106+G115+G124+G133</f>
        <v>0</v>
      </c>
      <c r="H19" s="187"/>
      <c r="I19" s="268" t="s">
        <v>140</v>
      </c>
      <c r="J19" s="286"/>
      <c r="K19" s="286"/>
      <c r="L19" s="286"/>
      <c r="M19" s="430"/>
      <c r="N19" s="282"/>
      <c r="O19" s="281"/>
    </row>
    <row r="20" spans="1:17" ht="12" customHeight="1" x14ac:dyDescent="0.2">
      <c r="A20" s="268" t="s">
        <v>12</v>
      </c>
      <c r="B20" s="269"/>
      <c r="C20" s="269"/>
      <c r="D20" s="272">
        <f>VLOOKUP(CONCATENATE($D$17," ",$A20),Codes!$B$16:'Codes'!$C$79,2,FALSE)</f>
        <v>731141</v>
      </c>
      <c r="E20" s="274">
        <f>+J44+J53+J62+J89+J98+J107+J116+J125+J134</f>
        <v>0</v>
      </c>
      <c r="F20" s="272">
        <f>VLOOKUP(CONCATENATE($F$17," ",$A20),Codes!$B$16:'Codes'!$C$79,2,FALSE)</f>
        <v>731241</v>
      </c>
      <c r="G20" s="274">
        <f>+K44+K53+K62+K89+K98+K107+K116+K125+K134</f>
        <v>0</v>
      </c>
      <c r="H20" s="187"/>
      <c r="I20" s="268" t="s">
        <v>141</v>
      </c>
      <c r="J20" s="286"/>
      <c r="K20" s="286"/>
      <c r="L20" s="286"/>
      <c r="M20" s="430"/>
      <c r="N20" s="282"/>
      <c r="O20" s="281"/>
    </row>
    <row r="21" spans="1:17" ht="12" customHeight="1" x14ac:dyDescent="0.2">
      <c r="A21" s="268" t="s">
        <v>45</v>
      </c>
      <c r="B21" s="269"/>
      <c r="C21" s="269"/>
      <c r="D21" s="272">
        <f>VLOOKUP(CONCATENATE($D$17," ",$A21),Codes!$B$16:'Codes'!$C$79,2,FALSE)</f>
        <v>731151</v>
      </c>
      <c r="E21" s="274">
        <f>SUM(J41:J43,J50:J52,J59:J61,J86:J88,J95:J97,J104:J106,J113:J115,J122:J124,J131:J133)</f>
        <v>0</v>
      </c>
      <c r="F21" s="272">
        <f>VLOOKUP(CONCATENATE($F$17," ",$A21),Codes!$B$16:'Codes'!$C$79,2,FALSE)</f>
        <v>731251</v>
      </c>
      <c r="G21" s="274">
        <f>SUM(K41:K43,K50:K52,K59:K61,K86:K88,K95:K97,K104:K106,K113:K115,K122:K124,K131:K133)</f>
        <v>0</v>
      </c>
      <c r="H21" s="187"/>
      <c r="I21" s="268" t="s">
        <v>142</v>
      </c>
      <c r="J21" s="286"/>
      <c r="K21" s="286"/>
      <c r="L21" s="286"/>
      <c r="M21" s="290">
        <f>IF(M18-M19-M20&lt;0,M18-M19-M20,0)</f>
        <v>0</v>
      </c>
      <c r="N21" s="282"/>
      <c r="O21" s="281"/>
    </row>
    <row r="22" spans="1:17" ht="12" customHeight="1" x14ac:dyDescent="0.2">
      <c r="A22" s="268" t="s">
        <v>143</v>
      </c>
      <c r="B22" s="269"/>
      <c r="C22" s="269"/>
      <c r="D22" s="272">
        <f>VLOOKUP(CONCATENATE($D$17," ",$A22),Codes!$B$16:'Codes'!$C$79,2,FALSE)</f>
        <v>731160</v>
      </c>
      <c r="E22" s="274">
        <f>SUM(N41:N44,N50:N53,N59:N62,N86:N89,N95:N98,N104:N107,N113:N116,N122:N125,N131:N134)</f>
        <v>0</v>
      </c>
      <c r="F22" s="272">
        <f>VLOOKUP(CONCATENATE($F$17," ",$A22),Codes!$B$16:'Codes'!$C$79,2,FALSE)</f>
        <v>731260</v>
      </c>
      <c r="G22" s="275">
        <f>SUM(O41:O44,O50:O53,O59:O62,O86:O89,O95:O98,O104:O107,O113:O116,O122:O125,O131:O134)</f>
        <v>0</v>
      </c>
      <c r="H22" s="187"/>
      <c r="I22" s="268" t="s">
        <v>144</v>
      </c>
      <c r="J22" s="286"/>
      <c r="K22" s="286"/>
      <c r="L22" s="286"/>
      <c r="M22" s="285">
        <f>IF(M18-M19-M20&gt;0,M18-M19-M20,0)</f>
        <v>0</v>
      </c>
      <c r="N22" s="282"/>
      <c r="O22" s="281"/>
    </row>
    <row r="23" spans="1:17" ht="12" customHeight="1" x14ac:dyDescent="0.2">
      <c r="A23" s="287" t="s">
        <v>46</v>
      </c>
      <c r="B23" s="315"/>
      <c r="C23" s="315"/>
      <c r="D23" s="316">
        <f>VLOOKUP(CONCATENATE($D$17," ",$A23),Codes!$B$16:'Codes'!$C$79,2,FALSE)</f>
        <v>731190</v>
      </c>
      <c r="E23" s="276">
        <f>SUM(N28:N30)</f>
        <v>0</v>
      </c>
      <c r="F23" s="316">
        <f>VLOOKUP(CONCATENATE($F$17," ",$A23),Codes!$B$16:'Codes'!$C$79,2,FALSE)</f>
        <v>731290</v>
      </c>
      <c r="G23" s="276">
        <f>SUM(O28:O30)</f>
        <v>0</v>
      </c>
      <c r="H23" s="187"/>
      <c r="I23" s="287"/>
      <c r="J23" s="288"/>
      <c r="K23" s="288"/>
      <c r="L23" s="288"/>
      <c r="M23" s="291"/>
      <c r="N23" s="283"/>
      <c r="O23" s="284"/>
    </row>
    <row r="24" spans="1:17" ht="12" customHeight="1" x14ac:dyDescent="0.2">
      <c r="A24" s="264" t="s">
        <v>139</v>
      </c>
      <c r="B24" s="271"/>
      <c r="C24" s="271"/>
      <c r="D24" s="265"/>
      <c r="E24" s="314">
        <f>SUM(E18:E23)</f>
        <v>0</v>
      </c>
      <c r="F24" s="277"/>
      <c r="G24" s="314">
        <f>SUM(G18:G23)</f>
        <v>0</v>
      </c>
      <c r="H24" s="187"/>
      <c r="I24" s="264" t="s">
        <v>255</v>
      </c>
      <c r="J24" s="196"/>
      <c r="K24" s="196"/>
      <c r="L24" s="196"/>
      <c r="M24" s="626"/>
      <c r="N24" s="270"/>
      <c r="O24" s="259"/>
    </row>
    <row r="25" spans="1:17" ht="9.75" customHeight="1" x14ac:dyDescent="0.2">
      <c r="A25" s="639" t="str">
        <f>"  "&amp; D17 &amp;" and " &amp; F17</f>
        <v xml:space="preserve">  IN STATE and OUT OF STATE</v>
      </c>
      <c r="B25" s="640"/>
      <c r="C25" s="640"/>
      <c r="D25" s="640"/>
      <c r="E25" s="640"/>
      <c r="F25" s="640"/>
      <c r="G25" s="641"/>
      <c r="H25" s="187"/>
      <c r="I25" s="289" t="s">
        <v>254</v>
      </c>
      <c r="J25" s="260"/>
      <c r="K25" s="260"/>
      <c r="L25" s="260"/>
      <c r="M25" s="627"/>
      <c r="N25" s="262"/>
      <c r="O25" s="261"/>
    </row>
    <row r="26" spans="1:17" s="210" customFormat="1" ht="21" customHeight="1" x14ac:dyDescent="0.2">
      <c r="D26" s="211"/>
      <c r="E26" s="353"/>
      <c r="F26" s="211"/>
      <c r="G26" s="353"/>
    </row>
    <row r="27" spans="1:17" s="186" customFormat="1" ht="11.25" x14ac:dyDescent="0.2">
      <c r="A27" s="200" t="s">
        <v>315</v>
      </c>
      <c r="B27" s="198"/>
      <c r="C27" s="198"/>
      <c r="D27" s="479"/>
      <c r="E27" s="480"/>
      <c r="F27" s="479"/>
      <c r="G27" s="481"/>
      <c r="I27" s="209" t="s">
        <v>11</v>
      </c>
      <c r="J27" s="607" t="s">
        <v>309</v>
      </c>
      <c r="K27" s="649"/>
      <c r="L27" s="649"/>
      <c r="M27" s="650"/>
      <c r="N27" s="209" t="s">
        <v>76</v>
      </c>
      <c r="O27" s="209" t="s">
        <v>77</v>
      </c>
    </row>
    <row r="28" spans="1:17" s="186" customFormat="1" ht="11.25" x14ac:dyDescent="0.2">
      <c r="A28" s="204"/>
      <c r="B28" s="660" t="s">
        <v>314</v>
      </c>
      <c r="C28" s="661"/>
      <c r="D28" s="753" t="s">
        <v>342</v>
      </c>
      <c r="E28" s="482"/>
      <c r="F28" s="483"/>
      <c r="G28" s="752"/>
      <c r="I28" s="433"/>
      <c r="J28" s="651"/>
      <c r="K28" s="652"/>
      <c r="L28" s="652"/>
      <c r="M28" s="653"/>
      <c r="N28" s="436"/>
      <c r="O28" s="436"/>
      <c r="Q28" s="415"/>
    </row>
    <row r="29" spans="1:17" s="186" customFormat="1" ht="11.25" x14ac:dyDescent="0.2">
      <c r="A29" s="395" t="s">
        <v>11</v>
      </c>
      <c r="B29" s="395" t="s">
        <v>76</v>
      </c>
      <c r="C29" s="478" t="s">
        <v>77</v>
      </c>
      <c r="D29" s="754" t="s">
        <v>343</v>
      </c>
      <c r="E29" s="484"/>
      <c r="F29" s="484"/>
      <c r="G29" s="485"/>
      <c r="I29" s="435"/>
      <c r="J29" s="654"/>
      <c r="K29" s="655"/>
      <c r="L29" s="655"/>
      <c r="M29" s="656"/>
      <c r="N29" s="437"/>
      <c r="O29" s="437"/>
      <c r="Q29" s="415"/>
    </row>
    <row r="30" spans="1:17" s="186" customFormat="1" ht="11.25" x14ac:dyDescent="0.2">
      <c r="A30" s="433"/>
      <c r="B30" s="434"/>
      <c r="C30" s="434"/>
      <c r="D30" s="662" t="s">
        <v>322</v>
      </c>
      <c r="E30" s="662"/>
      <c r="F30" s="395" t="s">
        <v>320</v>
      </c>
      <c r="G30" s="395" t="s">
        <v>316</v>
      </c>
      <c r="I30" s="438"/>
      <c r="J30" s="657"/>
      <c r="K30" s="658"/>
      <c r="L30" s="658"/>
      <c r="M30" s="659"/>
      <c r="N30" s="439"/>
      <c r="O30" s="439"/>
    </row>
    <row r="31" spans="1:17" s="210" customFormat="1" ht="11.25" customHeight="1" x14ac:dyDescent="0.2">
      <c r="A31" s="435"/>
      <c r="B31" s="434"/>
      <c r="C31" s="434"/>
      <c r="D31" s="631">
        <f>+'accts &amp; rates'!A27</f>
        <v>0.54500000000000004</v>
      </c>
      <c r="E31" s="631"/>
      <c r="F31" s="398">
        <f>IF(SUM(B30:C35)&gt;100,0,SUM(B30:C35))</f>
        <v>0</v>
      </c>
      <c r="G31" s="399">
        <f>ROUND(D31*F31,2)</f>
        <v>0</v>
      </c>
      <c r="I31" s="295" t="s">
        <v>43</v>
      </c>
      <c r="J31" s="391"/>
      <c r="K31" s="392"/>
      <c r="L31" s="393"/>
      <c r="M31" s="394"/>
      <c r="N31" s="294">
        <f>SUM(N27:N30)</f>
        <v>0</v>
      </c>
      <c r="O31" s="294">
        <f>SUM(O27:O30)</f>
        <v>0</v>
      </c>
    </row>
    <row r="32" spans="1:17" s="210" customFormat="1" ht="11.25" customHeight="1" x14ac:dyDescent="0.2">
      <c r="A32" s="435"/>
      <c r="B32" s="434"/>
      <c r="C32" s="434"/>
      <c r="D32" s="632">
        <f>+'accts &amp; rates'!A28</f>
        <v>0.33</v>
      </c>
      <c r="E32" s="632"/>
      <c r="F32" s="400">
        <f>IF(SUM(B30:C35)&gt;100,SUM(B30:C35),0)</f>
        <v>0</v>
      </c>
      <c r="G32" s="401">
        <f>ROUND(D32*F32,2)</f>
        <v>0</v>
      </c>
    </row>
    <row r="33" spans="1:15" s="210" customFormat="1" ht="11.25" customHeight="1" x14ac:dyDescent="0.2">
      <c r="A33" s="435"/>
      <c r="B33" s="434"/>
      <c r="C33" s="434"/>
      <c r="D33" s="635" t="s">
        <v>321</v>
      </c>
      <c r="E33" s="635"/>
      <c r="F33" s="402">
        <f>SUM(F31:F32)</f>
        <v>0</v>
      </c>
      <c r="G33" s="403">
        <f>SUM(G31:G32)</f>
        <v>0</v>
      </c>
      <c r="I33" s="404" t="s">
        <v>318</v>
      </c>
      <c r="J33" s="405"/>
      <c r="K33" s="406"/>
    </row>
    <row r="34" spans="1:15" s="210" customFormat="1" ht="11.25" customHeight="1" x14ac:dyDescent="0.2">
      <c r="A34" s="435"/>
      <c r="B34" s="434"/>
      <c r="C34" s="434"/>
      <c r="D34" s="633"/>
      <c r="E34" s="634"/>
      <c r="F34" s="211"/>
      <c r="G34" s="211"/>
      <c r="I34" s="407" t="s">
        <v>292</v>
      </c>
      <c r="J34" s="408">
        <f>'accts &amp; rates'!$D$18</f>
        <v>8.4</v>
      </c>
      <c r="K34" s="408">
        <f>'accts &amp; rates'!$F$18</f>
        <v>8.4</v>
      </c>
    </row>
    <row r="35" spans="1:15" s="210" customFormat="1" ht="11.25" customHeight="1" x14ac:dyDescent="0.2">
      <c r="A35" s="435"/>
      <c r="B35" s="434"/>
      <c r="C35" s="434"/>
      <c r="D35" s="414"/>
      <c r="E35" s="414" t="s">
        <v>76</v>
      </c>
      <c r="F35" s="414"/>
      <c r="G35" s="414" t="s">
        <v>77</v>
      </c>
      <c r="I35" s="409" t="s">
        <v>7</v>
      </c>
      <c r="J35" s="410">
        <f>'accts &amp; rates'!$D$19</f>
        <v>11</v>
      </c>
      <c r="K35" s="410">
        <f>'accts &amp; rates'!$F$19</f>
        <v>11</v>
      </c>
    </row>
    <row r="36" spans="1:15" s="210" customFormat="1" ht="11.25" customHeight="1" x14ac:dyDescent="0.2">
      <c r="A36" s="295" t="s">
        <v>43</v>
      </c>
      <c r="B36" s="396">
        <f>SUM(B30:B35)</f>
        <v>0</v>
      </c>
      <c r="C36" s="396">
        <f>SUM(C30:C35)</f>
        <v>0</v>
      </c>
      <c r="D36" s="413"/>
      <c r="E36" s="413">
        <f>IFERROR(ROUND(G33*(B36/SUM(B36:C36)),2),0)</f>
        <v>0</v>
      </c>
      <c r="F36" s="413"/>
      <c r="G36" s="413">
        <f>IFERROR(ROUND(G33-E36,2),0)</f>
        <v>0</v>
      </c>
      <c r="I36" s="411" t="s">
        <v>8</v>
      </c>
      <c r="J36" s="412">
        <f>'accts &amp; rates'!$D$20</f>
        <v>18.899999999999999</v>
      </c>
      <c r="K36" s="412">
        <f>'accts &amp; rates'!$F$20</f>
        <v>21.6</v>
      </c>
    </row>
    <row r="37" spans="1:15" s="211" customFormat="1" ht="21" customHeight="1" thickBot="1" x14ac:dyDescent="0.25">
      <c r="E37" s="353"/>
      <c r="G37" s="353"/>
      <c r="J37" s="422"/>
      <c r="K37" s="422"/>
    </row>
    <row r="38" spans="1:15" s="186" customFormat="1" ht="11.25" x14ac:dyDescent="0.2">
      <c r="A38" s="208" t="s">
        <v>319</v>
      </c>
      <c r="B38" s="207" t="s">
        <v>313</v>
      </c>
      <c r="C38" s="343" t="s">
        <v>268</v>
      </c>
      <c r="D38" s="200" t="s">
        <v>262</v>
      </c>
      <c r="E38" s="344"/>
      <c r="F38" s="200" t="s">
        <v>263</v>
      </c>
      <c r="G38" s="344"/>
      <c r="I38" s="200" t="s">
        <v>311</v>
      </c>
      <c r="J38" s="198"/>
      <c r="K38" s="199"/>
      <c r="M38" s="200" t="s">
        <v>312</v>
      </c>
      <c r="N38" s="198"/>
      <c r="O38" s="199"/>
    </row>
    <row r="39" spans="1:15" s="186" customFormat="1" ht="12" thickBot="1" x14ac:dyDescent="0.25">
      <c r="A39" s="440"/>
      <c r="B39" s="441"/>
      <c r="C39" s="441"/>
      <c r="D39" s="618"/>
      <c r="E39" s="618"/>
      <c r="F39" s="618"/>
      <c r="G39" s="618"/>
      <c r="I39" s="201"/>
      <c r="J39" s="204" t="s">
        <v>76</v>
      </c>
      <c r="K39" s="204" t="s">
        <v>77</v>
      </c>
      <c r="M39" s="201" t="s">
        <v>264</v>
      </c>
      <c r="N39" s="204" t="s">
        <v>76</v>
      </c>
      <c r="O39" s="204" t="s">
        <v>77</v>
      </c>
    </row>
    <row r="40" spans="1:15" s="186" customFormat="1" ht="6.95" customHeight="1" x14ac:dyDescent="0.2">
      <c r="A40" s="345"/>
      <c r="B40" s="346"/>
      <c r="C40" s="346"/>
      <c r="D40" s="346"/>
      <c r="E40" s="346"/>
      <c r="F40" s="346"/>
      <c r="G40" s="346"/>
      <c r="I40" s="202"/>
      <c r="J40" s="197"/>
      <c r="K40" s="197"/>
      <c r="M40" s="202"/>
      <c r="N40" s="197"/>
      <c r="O40" s="197"/>
    </row>
    <row r="41" spans="1:15" s="186" customFormat="1" ht="11.25" x14ac:dyDescent="0.2">
      <c r="A41" s="607" t="s">
        <v>310</v>
      </c>
      <c r="B41" s="608"/>
      <c r="C41" s="608"/>
      <c r="D41" s="619"/>
      <c r="E41" s="204" t="s">
        <v>76</v>
      </c>
      <c r="F41" s="204"/>
      <c r="G41" s="204" t="s">
        <v>77</v>
      </c>
      <c r="I41" s="296" t="s">
        <v>292</v>
      </c>
      <c r="J41" s="442"/>
      <c r="K41" s="442"/>
      <c r="M41" s="442"/>
      <c r="N41" s="442"/>
      <c r="O41" s="442"/>
    </row>
    <row r="42" spans="1:15" s="186" customFormat="1" ht="11.25" x14ac:dyDescent="0.2">
      <c r="A42" s="610" t="s">
        <v>147</v>
      </c>
      <c r="B42" s="611"/>
      <c r="C42" s="611"/>
      <c r="D42" s="612"/>
      <c r="E42" s="442"/>
      <c r="F42" s="293"/>
      <c r="G42" s="442"/>
      <c r="I42" s="297" t="s">
        <v>7</v>
      </c>
      <c r="J42" s="437"/>
      <c r="K42" s="437"/>
      <c r="M42" s="437"/>
      <c r="N42" s="437"/>
      <c r="O42" s="437"/>
    </row>
    <row r="43" spans="1:15" s="186" customFormat="1" ht="11.25" x14ac:dyDescent="0.2">
      <c r="A43" s="613" t="s">
        <v>304</v>
      </c>
      <c r="B43" s="614"/>
      <c r="C43" s="614"/>
      <c r="D43" s="615"/>
      <c r="E43" s="443"/>
      <c r="F43" s="299"/>
      <c r="G43" s="443"/>
      <c r="I43" s="297" t="s">
        <v>8</v>
      </c>
      <c r="J43" s="437"/>
      <c r="K43" s="437"/>
      <c r="M43" s="437"/>
      <c r="N43" s="437"/>
      <c r="O43" s="437"/>
    </row>
    <row r="44" spans="1:15" s="186" customFormat="1" ht="11.25" x14ac:dyDescent="0.2">
      <c r="A44" s="389" t="s">
        <v>43</v>
      </c>
      <c r="B44" s="390"/>
      <c r="C44" s="390"/>
      <c r="D44" s="206"/>
      <c r="E44" s="397">
        <f>SUM(E42:E43)</f>
        <v>0</v>
      </c>
      <c r="F44" s="206"/>
      <c r="G44" s="397">
        <f>SUM(G42:G43)</f>
        <v>0</v>
      </c>
      <c r="I44" s="298" t="s">
        <v>12</v>
      </c>
      <c r="J44" s="439"/>
      <c r="K44" s="439"/>
      <c r="M44" s="439"/>
      <c r="N44" s="439"/>
      <c r="O44" s="439"/>
    </row>
    <row r="45" spans="1:15" s="186" customFormat="1" ht="11.25" x14ac:dyDescent="0.2">
      <c r="A45" s="210"/>
      <c r="B45" s="210"/>
      <c r="C45" s="211"/>
      <c r="D45" s="211"/>
      <c r="E45" s="353"/>
      <c r="F45" s="211"/>
      <c r="G45" s="353"/>
      <c r="I45" s="295" t="s">
        <v>43</v>
      </c>
      <c r="J45" s="294">
        <f>SUM(J41:J44)</f>
        <v>0</v>
      </c>
      <c r="K45" s="294">
        <f>SUM(K41:K44)</f>
        <v>0</v>
      </c>
      <c r="M45" s="295" t="s">
        <v>43</v>
      </c>
      <c r="N45" s="294">
        <f>SUM(N41:N44)</f>
        <v>0</v>
      </c>
      <c r="O45" s="294">
        <f>SUM(O41:O44)</f>
        <v>0</v>
      </c>
    </row>
    <row r="46" spans="1:15" s="210" customFormat="1" ht="21" customHeight="1" thickBot="1" x14ac:dyDescent="0.25">
      <c r="C46" s="205"/>
      <c r="D46" s="205"/>
      <c r="E46" s="348"/>
      <c r="F46" s="205"/>
      <c r="G46" s="348"/>
    </row>
    <row r="47" spans="1:15" s="186" customFormat="1" ht="11.25" x14ac:dyDescent="0.2">
      <c r="A47" s="208" t="s">
        <v>317</v>
      </c>
      <c r="B47" s="207" t="s">
        <v>313</v>
      </c>
      <c r="C47" s="343" t="s">
        <v>268</v>
      </c>
      <c r="D47" s="200" t="s">
        <v>262</v>
      </c>
      <c r="E47" s="344"/>
      <c r="F47" s="200" t="s">
        <v>263</v>
      </c>
      <c r="G47" s="344"/>
      <c r="I47" s="200" t="s">
        <v>311</v>
      </c>
      <c r="J47" s="198"/>
      <c r="K47" s="199"/>
      <c r="M47" s="200" t="s">
        <v>312</v>
      </c>
      <c r="N47" s="198"/>
      <c r="O47" s="199"/>
    </row>
    <row r="48" spans="1:15" s="186" customFormat="1" ht="12" thickBot="1" x14ac:dyDescent="0.25">
      <c r="A48" s="440"/>
      <c r="B48" s="441"/>
      <c r="C48" s="441"/>
      <c r="D48" s="618"/>
      <c r="E48" s="618"/>
      <c r="F48" s="618"/>
      <c r="G48" s="618"/>
      <c r="I48" s="201"/>
      <c r="J48" s="204" t="s">
        <v>76</v>
      </c>
      <c r="K48" s="204" t="s">
        <v>77</v>
      </c>
      <c r="M48" s="201" t="s">
        <v>264</v>
      </c>
      <c r="N48" s="204" t="s">
        <v>76</v>
      </c>
      <c r="O48" s="204" t="s">
        <v>77</v>
      </c>
    </row>
    <row r="49" spans="1:15" s="186" customFormat="1" ht="6.95" customHeight="1" x14ac:dyDescent="0.2">
      <c r="A49" s="345"/>
      <c r="B49" s="346"/>
      <c r="C49" s="346"/>
      <c r="D49" s="346"/>
      <c r="E49" s="346"/>
      <c r="F49" s="346"/>
      <c r="G49" s="346"/>
      <c r="I49" s="202"/>
      <c r="J49" s="197"/>
      <c r="K49" s="197"/>
      <c r="M49" s="202"/>
      <c r="N49" s="197"/>
      <c r="O49" s="197"/>
    </row>
    <row r="50" spans="1:15" s="186" customFormat="1" ht="11.25" x14ac:dyDescent="0.2">
      <c r="A50" s="607" t="s">
        <v>310</v>
      </c>
      <c r="B50" s="608"/>
      <c r="C50" s="608"/>
      <c r="D50" s="619"/>
      <c r="E50" s="204" t="s">
        <v>76</v>
      </c>
      <c r="F50" s="204"/>
      <c r="G50" s="204" t="s">
        <v>77</v>
      </c>
      <c r="I50" s="296" t="s">
        <v>292</v>
      </c>
      <c r="J50" s="442"/>
      <c r="K50" s="442"/>
      <c r="M50" s="442"/>
      <c r="N50" s="442"/>
      <c r="O50" s="442"/>
    </row>
    <row r="51" spans="1:15" s="186" customFormat="1" ht="11.25" x14ac:dyDescent="0.2">
      <c r="A51" s="610" t="s">
        <v>147</v>
      </c>
      <c r="B51" s="611"/>
      <c r="C51" s="611"/>
      <c r="D51" s="612"/>
      <c r="E51" s="442"/>
      <c r="F51" s="293"/>
      <c r="G51" s="442"/>
      <c r="I51" s="297" t="s">
        <v>7</v>
      </c>
      <c r="J51" s="437"/>
      <c r="K51" s="437"/>
      <c r="M51" s="437"/>
      <c r="N51" s="437"/>
      <c r="O51" s="437"/>
    </row>
    <row r="52" spans="1:15" s="186" customFormat="1" ht="11.25" x14ac:dyDescent="0.2">
      <c r="A52" s="613" t="s">
        <v>304</v>
      </c>
      <c r="B52" s="614"/>
      <c r="C52" s="614"/>
      <c r="D52" s="615"/>
      <c r="E52" s="443"/>
      <c r="F52" s="299"/>
      <c r="G52" s="443"/>
      <c r="I52" s="297" t="s">
        <v>8</v>
      </c>
      <c r="J52" s="437"/>
      <c r="K52" s="437"/>
      <c r="M52" s="437"/>
      <c r="N52" s="437"/>
      <c r="O52" s="437"/>
    </row>
    <row r="53" spans="1:15" s="186" customFormat="1" ht="11.25" x14ac:dyDescent="0.2">
      <c r="A53" s="389" t="s">
        <v>43</v>
      </c>
      <c r="B53" s="390"/>
      <c r="C53" s="390"/>
      <c r="D53" s="206"/>
      <c r="E53" s="397">
        <f>SUM(E51:E52)</f>
        <v>0</v>
      </c>
      <c r="F53" s="206"/>
      <c r="G53" s="397">
        <f>SUM(G51:G52)</f>
        <v>0</v>
      </c>
      <c r="I53" s="298" t="s">
        <v>12</v>
      </c>
      <c r="J53" s="439"/>
      <c r="K53" s="439"/>
      <c r="M53" s="439"/>
      <c r="N53" s="439"/>
      <c r="O53" s="439"/>
    </row>
    <row r="54" spans="1:15" s="186" customFormat="1" ht="11.25" x14ac:dyDescent="0.2">
      <c r="A54" s="210"/>
      <c r="B54" s="210"/>
      <c r="C54" s="211"/>
      <c r="D54" s="211"/>
      <c r="E54" s="353"/>
      <c r="F54" s="211"/>
      <c r="G54" s="353"/>
      <c r="I54" s="295" t="s">
        <v>43</v>
      </c>
      <c r="J54" s="294">
        <f>SUM(J50:J53)</f>
        <v>0</v>
      </c>
      <c r="K54" s="294">
        <f>SUM(K50:K53)</f>
        <v>0</v>
      </c>
      <c r="M54" s="295" t="s">
        <v>43</v>
      </c>
      <c r="N54" s="294">
        <f>SUM(N50:N53)</f>
        <v>0</v>
      </c>
      <c r="O54" s="294">
        <f>SUM(O50:O53)</f>
        <v>0</v>
      </c>
    </row>
    <row r="55" spans="1:15" s="210" customFormat="1" ht="21" customHeight="1" thickBot="1" x14ac:dyDescent="0.25">
      <c r="C55" s="205"/>
      <c r="D55" s="205"/>
      <c r="E55" s="348"/>
      <c r="F55" s="205"/>
      <c r="G55" s="348"/>
    </row>
    <row r="56" spans="1:15" s="186" customFormat="1" ht="11.25" x14ac:dyDescent="0.2">
      <c r="A56" s="208" t="s">
        <v>276</v>
      </c>
      <c r="B56" s="207" t="s">
        <v>313</v>
      </c>
      <c r="C56" s="343" t="s">
        <v>268</v>
      </c>
      <c r="D56" s="200" t="s">
        <v>262</v>
      </c>
      <c r="E56" s="344"/>
      <c r="F56" s="200" t="s">
        <v>263</v>
      </c>
      <c r="G56" s="344"/>
      <c r="I56" s="200" t="s">
        <v>311</v>
      </c>
      <c r="J56" s="198"/>
      <c r="K56" s="199"/>
      <c r="M56" s="200" t="s">
        <v>312</v>
      </c>
      <c r="N56" s="198"/>
      <c r="O56" s="199"/>
    </row>
    <row r="57" spans="1:15" s="186" customFormat="1" ht="12" thickBot="1" x14ac:dyDescent="0.25">
      <c r="A57" s="440"/>
      <c r="B57" s="441"/>
      <c r="C57" s="441"/>
      <c r="D57" s="618"/>
      <c r="E57" s="618"/>
      <c r="F57" s="618"/>
      <c r="G57" s="618"/>
      <c r="I57" s="201"/>
      <c r="J57" s="204" t="s">
        <v>76</v>
      </c>
      <c r="K57" s="204" t="s">
        <v>77</v>
      </c>
      <c r="M57" s="201" t="s">
        <v>264</v>
      </c>
      <c r="N57" s="204" t="s">
        <v>76</v>
      </c>
      <c r="O57" s="204" t="s">
        <v>77</v>
      </c>
    </row>
    <row r="58" spans="1:15" s="186" customFormat="1" ht="6.95" customHeight="1" x14ac:dyDescent="0.2">
      <c r="A58" s="345"/>
      <c r="B58" s="346"/>
      <c r="C58" s="346"/>
      <c r="D58" s="346"/>
      <c r="E58" s="346"/>
      <c r="F58" s="346"/>
      <c r="G58" s="346"/>
      <c r="I58" s="202"/>
      <c r="J58" s="197"/>
      <c r="K58" s="197"/>
      <c r="M58" s="202"/>
      <c r="N58" s="197"/>
      <c r="O58" s="197"/>
    </row>
    <row r="59" spans="1:15" s="186" customFormat="1" ht="11.25" x14ac:dyDescent="0.2">
      <c r="A59" s="607" t="s">
        <v>310</v>
      </c>
      <c r="B59" s="608"/>
      <c r="C59" s="608"/>
      <c r="D59" s="619"/>
      <c r="E59" s="204" t="s">
        <v>76</v>
      </c>
      <c r="F59" s="204"/>
      <c r="G59" s="204" t="s">
        <v>77</v>
      </c>
      <c r="I59" s="296" t="s">
        <v>292</v>
      </c>
      <c r="J59" s="442"/>
      <c r="K59" s="442"/>
      <c r="M59" s="442"/>
      <c r="N59" s="442"/>
      <c r="O59" s="442"/>
    </row>
    <row r="60" spans="1:15" s="186" customFormat="1" ht="11.25" x14ac:dyDescent="0.2">
      <c r="A60" s="610" t="s">
        <v>147</v>
      </c>
      <c r="B60" s="611"/>
      <c r="C60" s="611"/>
      <c r="D60" s="612"/>
      <c r="E60" s="442"/>
      <c r="F60" s="293"/>
      <c r="G60" s="442"/>
      <c r="I60" s="297" t="s">
        <v>7</v>
      </c>
      <c r="J60" s="437"/>
      <c r="K60" s="437"/>
      <c r="M60" s="437"/>
      <c r="N60" s="437"/>
      <c r="O60" s="437"/>
    </row>
    <row r="61" spans="1:15" s="186" customFormat="1" ht="11.25" x14ac:dyDescent="0.2">
      <c r="A61" s="613" t="s">
        <v>304</v>
      </c>
      <c r="B61" s="614"/>
      <c r="C61" s="614"/>
      <c r="D61" s="615"/>
      <c r="E61" s="443"/>
      <c r="F61" s="299"/>
      <c r="G61" s="443"/>
      <c r="I61" s="297" t="s">
        <v>8</v>
      </c>
      <c r="J61" s="437"/>
      <c r="K61" s="437"/>
      <c r="M61" s="437"/>
      <c r="N61" s="437"/>
      <c r="O61" s="437"/>
    </row>
    <row r="62" spans="1:15" s="186" customFormat="1" ht="11.25" x14ac:dyDescent="0.2">
      <c r="A62" s="389" t="s">
        <v>43</v>
      </c>
      <c r="B62" s="390"/>
      <c r="C62" s="390"/>
      <c r="D62" s="206"/>
      <c r="E62" s="397">
        <f>SUM(E60:E61)</f>
        <v>0</v>
      </c>
      <c r="F62" s="206"/>
      <c r="G62" s="397">
        <f>SUM(G60:G61)</f>
        <v>0</v>
      </c>
      <c r="I62" s="298" t="s">
        <v>12</v>
      </c>
      <c r="J62" s="439"/>
      <c r="K62" s="439"/>
      <c r="M62" s="439"/>
      <c r="N62" s="439"/>
      <c r="O62" s="439"/>
    </row>
    <row r="63" spans="1:15" s="186" customFormat="1" ht="11.25" x14ac:dyDescent="0.2">
      <c r="A63" s="210"/>
      <c r="B63" s="210"/>
      <c r="C63" s="211"/>
      <c r="D63" s="211"/>
      <c r="E63" s="353"/>
      <c r="F63" s="211"/>
      <c r="G63" s="353"/>
      <c r="I63" s="295" t="s">
        <v>43</v>
      </c>
      <c r="J63" s="294">
        <f>SUM(J59:J62)</f>
        <v>0</v>
      </c>
      <c r="K63" s="294">
        <f>SUM(K59:K62)</f>
        <v>0</v>
      </c>
      <c r="M63" s="295" t="s">
        <v>43</v>
      </c>
      <c r="N63" s="294">
        <f>SUM(N59:N62)</f>
        <v>0</v>
      </c>
      <c r="O63" s="294">
        <f>SUM(O59:O62)</f>
        <v>0</v>
      </c>
    </row>
    <row r="64" spans="1:15" s="210" customFormat="1" ht="21" customHeight="1" thickBot="1" x14ac:dyDescent="0.25">
      <c r="C64" s="205"/>
      <c r="D64" s="205"/>
      <c r="E64" s="348"/>
      <c r="F64" s="205"/>
      <c r="G64" s="348"/>
    </row>
    <row r="65" spans="1:15" s="236" customFormat="1" ht="12" x14ac:dyDescent="0.2">
      <c r="A65" s="234"/>
      <c r="B65" s="234" t="s">
        <v>290</v>
      </c>
      <c r="C65" s="235"/>
      <c r="D65" s="235"/>
      <c r="E65" s="347"/>
      <c r="F65" s="235"/>
      <c r="G65" s="347"/>
      <c r="H65" s="235"/>
      <c r="I65" s="235"/>
      <c r="J65" s="235"/>
      <c r="K65" s="235"/>
      <c r="L65" s="235"/>
      <c r="M65" s="235"/>
      <c r="N65" s="235"/>
      <c r="O65" s="235"/>
    </row>
    <row r="66" spans="1:15" s="210" customFormat="1" ht="3" customHeight="1" x14ac:dyDescent="0.2">
      <c r="D66" s="205"/>
      <c r="E66" s="348"/>
      <c r="F66" s="205"/>
      <c r="G66" s="348"/>
    </row>
    <row r="67" spans="1:15" s="186" customFormat="1" ht="11.25" x14ac:dyDescent="0.2">
      <c r="A67" s="200" t="s">
        <v>46</v>
      </c>
      <c r="B67" s="233"/>
      <c r="D67" s="607" t="s">
        <v>52</v>
      </c>
      <c r="E67" s="608"/>
      <c r="F67" s="608"/>
      <c r="G67" s="609"/>
      <c r="I67" s="200" t="s">
        <v>265</v>
      </c>
      <c r="J67" s="198"/>
      <c r="K67" s="199"/>
      <c r="M67" s="200" t="s">
        <v>145</v>
      </c>
      <c r="N67" s="198"/>
      <c r="O67" s="199"/>
    </row>
    <row r="68" spans="1:15" s="186" customFormat="1" ht="11.25" x14ac:dyDescent="0.2">
      <c r="A68" s="204" t="s">
        <v>76</v>
      </c>
      <c r="B68" s="204" t="s">
        <v>293</v>
      </c>
      <c r="D68" s="204"/>
      <c r="E68" s="204" t="s">
        <v>76</v>
      </c>
      <c r="F68" s="204"/>
      <c r="G68" s="204" t="s">
        <v>77</v>
      </c>
      <c r="I68" s="203"/>
      <c r="J68" s="204" t="s">
        <v>76</v>
      </c>
      <c r="K68" s="204" t="s">
        <v>77</v>
      </c>
      <c r="M68" s="203"/>
      <c r="N68" s="204" t="s">
        <v>76</v>
      </c>
      <c r="O68" s="204" t="s">
        <v>77</v>
      </c>
    </row>
    <row r="69" spans="1:15" s="186" customFormat="1" ht="11.25" x14ac:dyDescent="0.2">
      <c r="A69" s="317"/>
      <c r="B69" s="318"/>
      <c r="C69" s="279"/>
      <c r="D69" s="319" t="s">
        <v>147</v>
      </c>
      <c r="E69" s="320">
        <f>+E42+E51+E60</f>
        <v>0</v>
      </c>
      <c r="F69" s="321"/>
      <c r="G69" s="322">
        <f>+G42+G51+G60</f>
        <v>0</v>
      </c>
      <c r="H69" s="279"/>
      <c r="I69" s="319" t="s">
        <v>45</v>
      </c>
      <c r="J69" s="320">
        <f>SUM(J41:J43,J50:J52,J59:J61)</f>
        <v>0</v>
      </c>
      <c r="K69" s="322">
        <f>SUM(K41:K43,K50:K52,K59:K61)</f>
        <v>0</v>
      </c>
      <c r="L69" s="279"/>
      <c r="M69" s="278"/>
      <c r="N69" s="323"/>
      <c r="O69" s="318"/>
    </row>
    <row r="70" spans="1:15" s="186" customFormat="1" ht="11.25" x14ac:dyDescent="0.2">
      <c r="A70" s="324"/>
      <c r="B70" s="325"/>
      <c r="C70" s="279"/>
      <c r="D70" s="416" t="s">
        <v>146</v>
      </c>
      <c r="E70" s="417">
        <f>+E36+E43+E52+E61</f>
        <v>0</v>
      </c>
      <c r="F70" s="418"/>
      <c r="G70" s="419">
        <f>+G36+G43+G52+G61</f>
        <v>0</v>
      </c>
      <c r="H70" s="279"/>
      <c r="I70" s="416" t="s">
        <v>12</v>
      </c>
      <c r="J70" s="417">
        <f>+J44+J53+J62</f>
        <v>0</v>
      </c>
      <c r="K70" s="419">
        <f>+K44+K53+K62</f>
        <v>0</v>
      </c>
      <c r="L70" s="279"/>
      <c r="M70" s="326"/>
      <c r="N70" s="327"/>
      <c r="O70" s="325"/>
    </row>
    <row r="71" spans="1:15" s="186" customFormat="1" ht="11.25" x14ac:dyDescent="0.2">
      <c r="A71" s="349">
        <f>SUM(N28:N30)</f>
        <v>0</v>
      </c>
      <c r="B71" s="350">
        <f>SUM(O28:O30)</f>
        <v>0</v>
      </c>
      <c r="C71" s="279"/>
      <c r="D71" s="295"/>
      <c r="E71" s="351">
        <f>SUM(E69:E70)</f>
        <v>0</v>
      </c>
      <c r="F71" s="292"/>
      <c r="G71" s="352">
        <f>SUM(G69:G70)</f>
        <v>0</v>
      </c>
      <c r="H71" s="279"/>
      <c r="I71" s="295"/>
      <c r="J71" s="351">
        <f>SUM(J69:J70)</f>
        <v>0</v>
      </c>
      <c r="K71" s="352">
        <f>SUM(K69:K70)</f>
        <v>0</v>
      </c>
      <c r="L71" s="279"/>
      <c r="M71" s="295"/>
      <c r="N71" s="349">
        <f>SUM(N41:N44,N50:N53,N59:N62)</f>
        <v>0</v>
      </c>
      <c r="O71" s="350">
        <f>SUM(O41:O44,O50:O53,O59:O62)</f>
        <v>0</v>
      </c>
    </row>
    <row r="72" spans="1:15" s="211" customFormat="1" ht="14.1" customHeight="1" x14ac:dyDescent="0.2">
      <c r="A72" s="468" t="str">
        <f>+A144</f>
        <v>Rev 02/22/18</v>
      </c>
      <c r="E72" s="353"/>
      <c r="G72" s="353"/>
    </row>
    <row r="73" spans="1:15" ht="6" customHeight="1" x14ac:dyDescent="0.2">
      <c r="A73" s="254"/>
      <c r="B73" s="254"/>
      <c r="C73" s="254"/>
      <c r="D73" s="254"/>
      <c r="E73" s="254"/>
      <c r="F73" s="254"/>
      <c r="G73" s="254"/>
      <c r="H73" s="254"/>
      <c r="I73" s="254"/>
      <c r="J73" s="254"/>
      <c r="K73" s="254"/>
      <c r="L73" s="254"/>
      <c r="M73" s="254"/>
      <c r="N73" s="254"/>
      <c r="O73" s="254"/>
    </row>
    <row r="74" spans="1:15" s="211" customFormat="1" ht="12" x14ac:dyDescent="0.2">
      <c r="A74" s="423"/>
      <c r="B74" s="421" t="s">
        <v>323</v>
      </c>
      <c r="D74" s="424"/>
      <c r="E74" s="476" t="s">
        <v>289</v>
      </c>
      <c r="F74" s="424"/>
      <c r="G74" s="425"/>
      <c r="H74" s="421"/>
      <c r="I74" s="476" t="s">
        <v>339</v>
      </c>
      <c r="J74" s="426"/>
      <c r="K74" s="426"/>
      <c r="L74" s="424"/>
      <c r="M74" s="476" t="s">
        <v>338</v>
      </c>
      <c r="N74" s="424"/>
      <c r="O74" s="424"/>
    </row>
    <row r="75" spans="1:15" s="210" customFormat="1" ht="14.25" customHeight="1" x14ac:dyDescent="0.2">
      <c r="D75" s="205"/>
      <c r="E75" s="477">
        <f>+A10</f>
        <v>0</v>
      </c>
      <c r="F75" s="205"/>
      <c r="G75" s="348"/>
      <c r="I75" s="477">
        <f>+I12</f>
        <v>0</v>
      </c>
      <c r="M75" s="477">
        <f>+M12</f>
        <v>0</v>
      </c>
    </row>
    <row r="76" spans="1:15" s="186" customFormat="1" ht="11.25" x14ac:dyDescent="0.2">
      <c r="A76" s="200" t="s">
        <v>46</v>
      </c>
      <c r="B76" s="233"/>
      <c r="D76" s="607" t="s">
        <v>52</v>
      </c>
      <c r="E76" s="608"/>
      <c r="F76" s="608"/>
      <c r="G76" s="609"/>
      <c r="I76" s="200" t="s">
        <v>265</v>
      </c>
      <c r="J76" s="198"/>
      <c r="K76" s="199"/>
      <c r="M76" s="200" t="s">
        <v>145</v>
      </c>
      <c r="N76" s="198"/>
      <c r="O76" s="199"/>
    </row>
    <row r="77" spans="1:15" s="186" customFormat="1" ht="11.25" x14ac:dyDescent="0.2">
      <c r="A77" s="204" t="s">
        <v>76</v>
      </c>
      <c r="B77" s="204" t="s">
        <v>293</v>
      </c>
      <c r="D77" s="204"/>
      <c r="E77" s="204" t="s">
        <v>76</v>
      </c>
      <c r="F77" s="204"/>
      <c r="G77" s="204" t="s">
        <v>77</v>
      </c>
      <c r="I77" s="203"/>
      <c r="J77" s="204" t="s">
        <v>76</v>
      </c>
      <c r="K77" s="204" t="s">
        <v>77</v>
      </c>
      <c r="M77" s="203"/>
      <c r="N77" s="204" t="s">
        <v>76</v>
      </c>
      <c r="O77" s="204" t="s">
        <v>77</v>
      </c>
    </row>
    <row r="78" spans="1:15" s="186" customFormat="1" ht="11.25" x14ac:dyDescent="0.2">
      <c r="A78" s="317"/>
      <c r="B78" s="318"/>
      <c r="C78" s="279"/>
      <c r="D78" s="319" t="s">
        <v>147</v>
      </c>
      <c r="E78" s="320">
        <f>+E69</f>
        <v>0</v>
      </c>
      <c r="F78" s="321"/>
      <c r="G78" s="322">
        <f>+G69</f>
        <v>0</v>
      </c>
      <c r="H78" s="279"/>
      <c r="I78" s="319" t="s">
        <v>45</v>
      </c>
      <c r="J78" s="320">
        <f>+J69</f>
        <v>0</v>
      </c>
      <c r="K78" s="322">
        <f>+K69</f>
        <v>0</v>
      </c>
      <c r="L78" s="279"/>
      <c r="M78" s="278"/>
      <c r="N78" s="323"/>
      <c r="O78" s="318"/>
    </row>
    <row r="79" spans="1:15" s="186" customFormat="1" ht="11.25" x14ac:dyDescent="0.2">
      <c r="A79" s="324"/>
      <c r="B79" s="325"/>
      <c r="C79" s="279"/>
      <c r="D79" s="416" t="s">
        <v>146</v>
      </c>
      <c r="E79" s="417">
        <f>+E70</f>
        <v>0</v>
      </c>
      <c r="F79" s="418"/>
      <c r="G79" s="419">
        <f>+G70</f>
        <v>0</v>
      </c>
      <c r="H79" s="279"/>
      <c r="I79" s="416" t="s">
        <v>12</v>
      </c>
      <c r="J79" s="417">
        <f>+J70</f>
        <v>0</v>
      </c>
      <c r="K79" s="419">
        <f>+K70</f>
        <v>0</v>
      </c>
      <c r="L79" s="279"/>
      <c r="M79" s="326"/>
      <c r="N79" s="327"/>
      <c r="O79" s="325"/>
    </row>
    <row r="80" spans="1:15" s="186" customFormat="1" ht="11.25" x14ac:dyDescent="0.2">
      <c r="A80" s="349">
        <f t="shared" ref="A80:B80" si="0">+A71</f>
        <v>0</v>
      </c>
      <c r="B80" s="350">
        <f t="shared" si="0"/>
        <v>0</v>
      </c>
      <c r="C80" s="279"/>
      <c r="D80" s="295">
        <f>SUM(D55:D72)</f>
        <v>0</v>
      </c>
      <c r="E80" s="351">
        <f>SUM(E78:E79)</f>
        <v>0</v>
      </c>
      <c r="F80" s="292"/>
      <c r="G80" s="352">
        <f>SUM(G78:G79)</f>
        <v>0</v>
      </c>
      <c r="H80" s="279"/>
      <c r="I80" s="295"/>
      <c r="J80" s="351">
        <f>SUM(J78:J79)</f>
        <v>0</v>
      </c>
      <c r="K80" s="352">
        <f>SUM(K78:K79)</f>
        <v>0</v>
      </c>
      <c r="L80" s="279"/>
      <c r="M80" s="295"/>
      <c r="N80" s="349">
        <f t="shared" ref="N80:O80" si="1">+N71</f>
        <v>0</v>
      </c>
      <c r="O80" s="350">
        <f t="shared" si="1"/>
        <v>0</v>
      </c>
    </row>
    <row r="81" spans="1:15" ht="6" customHeight="1" x14ac:dyDescent="0.2">
      <c r="A81" s="252"/>
      <c r="B81" s="252"/>
      <c r="C81" s="252"/>
      <c r="D81" s="252"/>
      <c r="E81" s="252"/>
      <c r="F81" s="252"/>
      <c r="G81" s="252"/>
      <c r="H81" s="253"/>
      <c r="I81" s="253"/>
      <c r="J81" s="253"/>
      <c r="K81" s="253"/>
      <c r="L81" s="253"/>
      <c r="M81" s="253"/>
      <c r="N81" s="253"/>
      <c r="O81" s="253"/>
    </row>
    <row r="82" spans="1:15" s="210" customFormat="1" ht="21" customHeight="1" thickBot="1" x14ac:dyDescent="0.25">
      <c r="D82" s="206"/>
      <c r="E82" s="342"/>
      <c r="F82" s="206"/>
      <c r="G82" s="342"/>
    </row>
    <row r="83" spans="1:15" s="186" customFormat="1" ht="11.25" x14ac:dyDescent="0.2">
      <c r="A83" s="208" t="s">
        <v>277</v>
      </c>
      <c r="B83" s="207" t="s">
        <v>267</v>
      </c>
      <c r="C83" s="343" t="s">
        <v>268</v>
      </c>
      <c r="D83" s="200" t="s">
        <v>262</v>
      </c>
      <c r="E83" s="344"/>
      <c r="F83" s="200" t="s">
        <v>263</v>
      </c>
      <c r="G83" s="344"/>
      <c r="I83" s="200" t="s">
        <v>311</v>
      </c>
      <c r="J83" s="198"/>
      <c r="K83" s="199"/>
      <c r="M83" s="200" t="s">
        <v>312</v>
      </c>
      <c r="N83" s="198"/>
      <c r="O83" s="199"/>
    </row>
    <row r="84" spans="1:15" s="186" customFormat="1" ht="12" thickBot="1" x14ac:dyDescent="0.25">
      <c r="A84" s="440"/>
      <c r="B84" s="441"/>
      <c r="C84" s="441"/>
      <c r="D84" s="618"/>
      <c r="E84" s="618"/>
      <c r="F84" s="618"/>
      <c r="G84" s="618"/>
      <c r="I84" s="201"/>
      <c r="J84" s="204" t="s">
        <v>76</v>
      </c>
      <c r="K84" s="204" t="s">
        <v>77</v>
      </c>
      <c r="M84" s="201" t="s">
        <v>264</v>
      </c>
      <c r="N84" s="204" t="s">
        <v>76</v>
      </c>
      <c r="O84" s="204" t="s">
        <v>77</v>
      </c>
    </row>
    <row r="85" spans="1:15" s="186" customFormat="1" ht="6.95" customHeight="1" x14ac:dyDescent="0.2">
      <c r="A85" s="345"/>
      <c r="B85" s="346"/>
      <c r="C85" s="346"/>
      <c r="D85" s="346"/>
      <c r="E85" s="346"/>
      <c r="F85" s="346"/>
      <c r="G85" s="346"/>
      <c r="I85" s="202"/>
      <c r="J85" s="197"/>
      <c r="K85" s="197"/>
      <c r="M85" s="202"/>
      <c r="N85" s="197"/>
      <c r="O85" s="197"/>
    </row>
    <row r="86" spans="1:15" s="186" customFormat="1" ht="11.25" x14ac:dyDescent="0.2">
      <c r="A86" s="607" t="s">
        <v>310</v>
      </c>
      <c r="B86" s="608"/>
      <c r="C86" s="608"/>
      <c r="D86" s="619"/>
      <c r="E86" s="204" t="s">
        <v>76</v>
      </c>
      <c r="F86" s="204"/>
      <c r="G86" s="204" t="s">
        <v>77</v>
      </c>
      <c r="I86" s="296" t="s">
        <v>292</v>
      </c>
      <c r="J86" s="442"/>
      <c r="K86" s="442"/>
      <c r="M86" s="442"/>
      <c r="N86" s="442"/>
      <c r="O86" s="442"/>
    </row>
    <row r="87" spans="1:15" s="186" customFormat="1" ht="11.25" x14ac:dyDescent="0.2">
      <c r="A87" s="610" t="s">
        <v>147</v>
      </c>
      <c r="B87" s="611"/>
      <c r="C87" s="611"/>
      <c r="D87" s="612"/>
      <c r="E87" s="442"/>
      <c r="F87" s="293"/>
      <c r="G87" s="442"/>
      <c r="I87" s="297" t="s">
        <v>7</v>
      </c>
      <c r="J87" s="437"/>
      <c r="K87" s="437"/>
      <c r="M87" s="437"/>
      <c r="N87" s="437"/>
      <c r="O87" s="437"/>
    </row>
    <row r="88" spans="1:15" s="186" customFormat="1" ht="11.25" x14ac:dyDescent="0.2">
      <c r="A88" s="613" t="s">
        <v>304</v>
      </c>
      <c r="B88" s="614"/>
      <c r="C88" s="614"/>
      <c r="D88" s="615"/>
      <c r="E88" s="443"/>
      <c r="F88" s="299"/>
      <c r="G88" s="443"/>
      <c r="I88" s="297" t="s">
        <v>8</v>
      </c>
      <c r="J88" s="437"/>
      <c r="K88" s="437"/>
      <c r="M88" s="437"/>
      <c r="N88" s="437"/>
      <c r="O88" s="437"/>
    </row>
    <row r="89" spans="1:15" s="186" customFormat="1" ht="11.25" x14ac:dyDescent="0.2">
      <c r="A89" s="389" t="s">
        <v>43</v>
      </c>
      <c r="B89" s="390"/>
      <c r="C89" s="390"/>
      <c r="D89" s="206"/>
      <c r="E89" s="397">
        <f>SUM(E87:E88)</f>
        <v>0</v>
      </c>
      <c r="F89" s="206"/>
      <c r="G89" s="397">
        <f>SUM(G87:G88)</f>
        <v>0</v>
      </c>
      <c r="I89" s="298" t="s">
        <v>12</v>
      </c>
      <c r="J89" s="439"/>
      <c r="K89" s="439"/>
      <c r="M89" s="439"/>
      <c r="N89" s="439"/>
      <c r="O89" s="439"/>
    </row>
    <row r="90" spans="1:15" s="186" customFormat="1" ht="11.25" x14ac:dyDescent="0.2">
      <c r="A90" s="210"/>
      <c r="B90" s="210"/>
      <c r="C90" s="211"/>
      <c r="D90" s="211"/>
      <c r="E90" s="353"/>
      <c r="F90" s="211"/>
      <c r="G90" s="353"/>
      <c r="I90" s="295" t="s">
        <v>43</v>
      </c>
      <c r="J90" s="294">
        <f>SUM(J86:J89)</f>
        <v>0</v>
      </c>
      <c r="K90" s="294">
        <f>SUM(K86:K89)</f>
        <v>0</v>
      </c>
      <c r="M90" s="295" t="s">
        <v>43</v>
      </c>
      <c r="N90" s="294">
        <f>SUM(N86:N89)</f>
        <v>0</v>
      </c>
      <c r="O90" s="294">
        <f>SUM(O86:O89)</f>
        <v>0</v>
      </c>
    </row>
    <row r="91" spans="1:15" s="210" customFormat="1" ht="21" customHeight="1" thickBot="1" x14ac:dyDescent="0.25">
      <c r="C91" s="205"/>
      <c r="D91" s="205"/>
      <c r="E91" s="348"/>
      <c r="F91" s="205"/>
      <c r="G91" s="348"/>
    </row>
    <row r="92" spans="1:15" s="186" customFormat="1" ht="11.25" x14ac:dyDescent="0.2">
      <c r="A92" s="208" t="s">
        <v>278</v>
      </c>
      <c r="B92" s="207" t="s">
        <v>267</v>
      </c>
      <c r="C92" s="343" t="s">
        <v>268</v>
      </c>
      <c r="D92" s="200" t="s">
        <v>262</v>
      </c>
      <c r="E92" s="344"/>
      <c r="F92" s="200" t="s">
        <v>263</v>
      </c>
      <c r="G92" s="344"/>
      <c r="I92" s="200" t="s">
        <v>311</v>
      </c>
      <c r="J92" s="198"/>
      <c r="K92" s="199"/>
      <c r="M92" s="200" t="s">
        <v>312</v>
      </c>
      <c r="N92" s="198"/>
      <c r="O92" s="199"/>
    </row>
    <row r="93" spans="1:15" s="186" customFormat="1" ht="12" thickBot="1" x14ac:dyDescent="0.25">
      <c r="A93" s="440"/>
      <c r="B93" s="441"/>
      <c r="C93" s="441"/>
      <c r="D93" s="618"/>
      <c r="E93" s="618"/>
      <c r="F93" s="618"/>
      <c r="G93" s="618"/>
      <c r="I93" s="201"/>
      <c r="J93" s="204" t="s">
        <v>76</v>
      </c>
      <c r="K93" s="204" t="s">
        <v>77</v>
      </c>
      <c r="M93" s="201" t="s">
        <v>264</v>
      </c>
      <c r="N93" s="204" t="s">
        <v>76</v>
      </c>
      <c r="O93" s="204" t="s">
        <v>77</v>
      </c>
    </row>
    <row r="94" spans="1:15" s="186" customFormat="1" ht="6.95" customHeight="1" x14ac:dyDescent="0.2">
      <c r="A94" s="345"/>
      <c r="B94" s="346"/>
      <c r="C94" s="346"/>
      <c r="D94" s="346"/>
      <c r="E94" s="346"/>
      <c r="F94" s="346"/>
      <c r="G94" s="346"/>
      <c r="I94" s="202"/>
      <c r="J94" s="197"/>
      <c r="K94" s="197"/>
      <c r="M94" s="202"/>
      <c r="N94" s="197"/>
      <c r="O94" s="197"/>
    </row>
    <row r="95" spans="1:15" s="186" customFormat="1" ht="11.25" x14ac:dyDescent="0.2">
      <c r="A95" s="607" t="s">
        <v>310</v>
      </c>
      <c r="B95" s="608"/>
      <c r="C95" s="608"/>
      <c r="D95" s="619"/>
      <c r="E95" s="204" t="s">
        <v>76</v>
      </c>
      <c r="F95" s="204"/>
      <c r="G95" s="204" t="s">
        <v>77</v>
      </c>
      <c r="I95" s="296" t="s">
        <v>292</v>
      </c>
      <c r="J95" s="442"/>
      <c r="K95" s="442"/>
      <c r="M95" s="442"/>
      <c r="N95" s="442"/>
      <c r="O95" s="442"/>
    </row>
    <row r="96" spans="1:15" s="186" customFormat="1" ht="11.25" x14ac:dyDescent="0.2">
      <c r="A96" s="610" t="s">
        <v>147</v>
      </c>
      <c r="B96" s="611"/>
      <c r="C96" s="611"/>
      <c r="D96" s="612"/>
      <c r="E96" s="442"/>
      <c r="F96" s="293"/>
      <c r="G96" s="442"/>
      <c r="I96" s="297" t="s">
        <v>7</v>
      </c>
      <c r="J96" s="437"/>
      <c r="K96" s="437"/>
      <c r="M96" s="437"/>
      <c r="N96" s="437"/>
      <c r="O96" s="437"/>
    </row>
    <row r="97" spans="1:15" s="186" customFormat="1" ht="11.25" x14ac:dyDescent="0.2">
      <c r="A97" s="613" t="s">
        <v>304</v>
      </c>
      <c r="B97" s="614"/>
      <c r="C97" s="614"/>
      <c r="D97" s="615"/>
      <c r="E97" s="443"/>
      <c r="F97" s="299"/>
      <c r="G97" s="443"/>
      <c r="I97" s="297" t="s">
        <v>8</v>
      </c>
      <c r="J97" s="437"/>
      <c r="K97" s="437"/>
      <c r="M97" s="437"/>
      <c r="N97" s="437"/>
      <c r="O97" s="437"/>
    </row>
    <row r="98" spans="1:15" s="186" customFormat="1" ht="11.25" x14ac:dyDescent="0.2">
      <c r="A98" s="389" t="s">
        <v>43</v>
      </c>
      <c r="B98" s="390"/>
      <c r="C98" s="390"/>
      <c r="D98" s="206"/>
      <c r="E98" s="397">
        <f>SUM(E96:E97)</f>
        <v>0</v>
      </c>
      <c r="F98" s="206"/>
      <c r="G98" s="397">
        <f>SUM(G96:G97)</f>
        <v>0</v>
      </c>
      <c r="I98" s="298" t="s">
        <v>12</v>
      </c>
      <c r="J98" s="439"/>
      <c r="K98" s="439"/>
      <c r="M98" s="439"/>
      <c r="N98" s="439"/>
      <c r="O98" s="439"/>
    </row>
    <row r="99" spans="1:15" s="186" customFormat="1" ht="11.25" x14ac:dyDescent="0.2">
      <c r="A99" s="210"/>
      <c r="B99" s="210"/>
      <c r="C99" s="211"/>
      <c r="D99" s="211"/>
      <c r="E99" s="353"/>
      <c r="F99" s="211"/>
      <c r="G99" s="353"/>
      <c r="I99" s="295" t="s">
        <v>43</v>
      </c>
      <c r="J99" s="294">
        <f>SUM(J95:J98)</f>
        <v>0</v>
      </c>
      <c r="K99" s="294">
        <f>SUM(K95:K98)</f>
        <v>0</v>
      </c>
      <c r="M99" s="295" t="s">
        <v>43</v>
      </c>
      <c r="N99" s="294">
        <f>SUM(N95:N98)</f>
        <v>0</v>
      </c>
      <c r="O99" s="294">
        <f>SUM(O95:O98)</f>
        <v>0</v>
      </c>
    </row>
    <row r="100" spans="1:15" s="210" customFormat="1" ht="21" customHeight="1" thickBot="1" x14ac:dyDescent="0.25">
      <c r="C100" s="205"/>
      <c r="D100" s="205"/>
      <c r="E100" s="348"/>
      <c r="F100" s="205"/>
      <c r="G100" s="348"/>
    </row>
    <row r="101" spans="1:15" s="186" customFormat="1" ht="11.25" x14ac:dyDescent="0.2">
      <c r="A101" s="208" t="s">
        <v>279</v>
      </c>
      <c r="B101" s="207" t="s">
        <v>267</v>
      </c>
      <c r="C101" s="343" t="s">
        <v>268</v>
      </c>
      <c r="D101" s="200" t="s">
        <v>262</v>
      </c>
      <c r="E101" s="344"/>
      <c r="F101" s="200" t="s">
        <v>263</v>
      </c>
      <c r="G101" s="344"/>
      <c r="I101" s="200" t="s">
        <v>311</v>
      </c>
      <c r="J101" s="198"/>
      <c r="K101" s="199"/>
      <c r="M101" s="200" t="s">
        <v>312</v>
      </c>
      <c r="N101" s="198"/>
      <c r="O101" s="199"/>
    </row>
    <row r="102" spans="1:15" s="186" customFormat="1" ht="12" thickBot="1" x14ac:dyDescent="0.25">
      <c r="A102" s="440"/>
      <c r="B102" s="441"/>
      <c r="C102" s="441"/>
      <c r="D102" s="618"/>
      <c r="E102" s="618"/>
      <c r="F102" s="618"/>
      <c r="G102" s="618"/>
      <c r="I102" s="201"/>
      <c r="J102" s="204" t="s">
        <v>76</v>
      </c>
      <c r="K102" s="204" t="s">
        <v>77</v>
      </c>
      <c r="M102" s="201" t="s">
        <v>264</v>
      </c>
      <c r="N102" s="204" t="s">
        <v>76</v>
      </c>
      <c r="O102" s="204" t="s">
        <v>77</v>
      </c>
    </row>
    <row r="103" spans="1:15" s="186" customFormat="1" ht="6.95" customHeight="1" x14ac:dyDescent="0.2">
      <c r="A103" s="345"/>
      <c r="B103" s="346"/>
      <c r="C103" s="346"/>
      <c r="D103" s="346"/>
      <c r="E103" s="346"/>
      <c r="F103" s="346"/>
      <c r="G103" s="346"/>
      <c r="I103" s="202"/>
      <c r="J103" s="197"/>
      <c r="K103" s="197"/>
      <c r="M103" s="202"/>
      <c r="N103" s="197"/>
      <c r="O103" s="197"/>
    </row>
    <row r="104" spans="1:15" s="186" customFormat="1" ht="11.25" x14ac:dyDescent="0.2">
      <c r="A104" s="607" t="s">
        <v>310</v>
      </c>
      <c r="B104" s="608"/>
      <c r="C104" s="608"/>
      <c r="D104" s="619"/>
      <c r="E104" s="204" t="s">
        <v>76</v>
      </c>
      <c r="F104" s="204"/>
      <c r="G104" s="204" t="s">
        <v>77</v>
      </c>
      <c r="I104" s="296" t="s">
        <v>292</v>
      </c>
      <c r="J104" s="442"/>
      <c r="K104" s="442"/>
      <c r="M104" s="442"/>
      <c r="N104" s="442"/>
      <c r="O104" s="442"/>
    </row>
    <row r="105" spans="1:15" s="186" customFormat="1" ht="11.25" x14ac:dyDescent="0.2">
      <c r="A105" s="610" t="s">
        <v>147</v>
      </c>
      <c r="B105" s="611"/>
      <c r="C105" s="611"/>
      <c r="D105" s="612"/>
      <c r="E105" s="442"/>
      <c r="F105" s="293"/>
      <c r="G105" s="442"/>
      <c r="I105" s="297" t="s">
        <v>7</v>
      </c>
      <c r="J105" s="437"/>
      <c r="K105" s="437"/>
      <c r="M105" s="437"/>
      <c r="N105" s="437"/>
      <c r="O105" s="437"/>
    </row>
    <row r="106" spans="1:15" s="186" customFormat="1" ht="11.25" x14ac:dyDescent="0.2">
      <c r="A106" s="613" t="s">
        <v>304</v>
      </c>
      <c r="B106" s="614"/>
      <c r="C106" s="614"/>
      <c r="D106" s="615"/>
      <c r="E106" s="443"/>
      <c r="F106" s="299"/>
      <c r="G106" s="443"/>
      <c r="I106" s="297" t="s">
        <v>8</v>
      </c>
      <c r="J106" s="437"/>
      <c r="K106" s="437"/>
      <c r="M106" s="437"/>
      <c r="N106" s="437"/>
      <c r="O106" s="437"/>
    </row>
    <row r="107" spans="1:15" s="186" customFormat="1" ht="11.25" x14ac:dyDescent="0.2">
      <c r="A107" s="389" t="s">
        <v>43</v>
      </c>
      <c r="B107" s="390"/>
      <c r="C107" s="390"/>
      <c r="D107" s="206"/>
      <c r="E107" s="397">
        <f>SUM(E105:E106)</f>
        <v>0</v>
      </c>
      <c r="F107" s="206"/>
      <c r="G107" s="397">
        <f>SUM(G105:G106)</f>
        <v>0</v>
      </c>
      <c r="I107" s="298" t="s">
        <v>12</v>
      </c>
      <c r="J107" s="439"/>
      <c r="K107" s="439"/>
      <c r="M107" s="439"/>
      <c r="N107" s="439"/>
      <c r="O107" s="439"/>
    </row>
    <row r="108" spans="1:15" s="186" customFormat="1" ht="11.25" x14ac:dyDescent="0.2">
      <c r="A108" s="210"/>
      <c r="B108" s="210"/>
      <c r="C108" s="211"/>
      <c r="D108" s="211"/>
      <c r="E108" s="353"/>
      <c r="F108" s="211"/>
      <c r="G108" s="353"/>
      <c r="I108" s="295" t="s">
        <v>43</v>
      </c>
      <c r="J108" s="294">
        <f>SUM(J104:J107)</f>
        <v>0</v>
      </c>
      <c r="K108" s="294">
        <f>SUM(K104:K107)</f>
        <v>0</v>
      </c>
      <c r="M108" s="295" t="s">
        <v>43</v>
      </c>
      <c r="N108" s="294">
        <f>SUM(N104:N107)</f>
        <v>0</v>
      </c>
      <c r="O108" s="294">
        <f>SUM(O104:O107)</f>
        <v>0</v>
      </c>
    </row>
    <row r="109" spans="1:15" s="210" customFormat="1" ht="21" customHeight="1" thickBot="1" x14ac:dyDescent="0.25">
      <c r="C109" s="205"/>
      <c r="D109" s="205"/>
      <c r="E109" s="348"/>
      <c r="F109" s="205"/>
      <c r="G109" s="348"/>
    </row>
    <row r="110" spans="1:15" s="186" customFormat="1" ht="11.25" x14ac:dyDescent="0.2">
      <c r="A110" s="208" t="s">
        <v>280</v>
      </c>
      <c r="B110" s="207" t="s">
        <v>267</v>
      </c>
      <c r="C110" s="343" t="s">
        <v>268</v>
      </c>
      <c r="D110" s="200" t="s">
        <v>262</v>
      </c>
      <c r="E110" s="344"/>
      <c r="F110" s="200" t="s">
        <v>263</v>
      </c>
      <c r="G110" s="344"/>
      <c r="I110" s="200" t="s">
        <v>311</v>
      </c>
      <c r="J110" s="198"/>
      <c r="K110" s="199"/>
      <c r="M110" s="200" t="s">
        <v>312</v>
      </c>
      <c r="N110" s="198"/>
      <c r="O110" s="199"/>
    </row>
    <row r="111" spans="1:15" s="186" customFormat="1" ht="12" thickBot="1" x14ac:dyDescent="0.25">
      <c r="A111" s="440"/>
      <c r="B111" s="441"/>
      <c r="C111" s="441"/>
      <c r="D111" s="618"/>
      <c r="E111" s="618"/>
      <c r="F111" s="618"/>
      <c r="G111" s="618"/>
      <c r="I111" s="201"/>
      <c r="J111" s="204" t="s">
        <v>76</v>
      </c>
      <c r="K111" s="204" t="s">
        <v>77</v>
      </c>
      <c r="M111" s="201" t="s">
        <v>264</v>
      </c>
      <c r="N111" s="204" t="s">
        <v>76</v>
      </c>
      <c r="O111" s="204" t="s">
        <v>77</v>
      </c>
    </row>
    <row r="112" spans="1:15" s="186" customFormat="1" ht="6.95" customHeight="1" x14ac:dyDescent="0.2">
      <c r="A112" s="345"/>
      <c r="B112" s="346"/>
      <c r="C112" s="346"/>
      <c r="D112" s="346"/>
      <c r="E112" s="346"/>
      <c r="F112" s="346"/>
      <c r="G112" s="346"/>
      <c r="I112" s="202"/>
      <c r="J112" s="197"/>
      <c r="K112" s="197"/>
      <c r="M112" s="202"/>
      <c r="N112" s="197"/>
      <c r="O112" s="197"/>
    </row>
    <row r="113" spans="1:15" s="186" customFormat="1" ht="11.25" x14ac:dyDescent="0.2">
      <c r="A113" s="607" t="s">
        <v>310</v>
      </c>
      <c r="B113" s="608"/>
      <c r="C113" s="608"/>
      <c r="D113" s="619"/>
      <c r="E113" s="204" t="s">
        <v>76</v>
      </c>
      <c r="F113" s="204"/>
      <c r="G113" s="204" t="s">
        <v>77</v>
      </c>
      <c r="I113" s="296" t="s">
        <v>292</v>
      </c>
      <c r="J113" s="442"/>
      <c r="K113" s="442"/>
      <c r="M113" s="442"/>
      <c r="N113" s="442"/>
      <c r="O113" s="442"/>
    </row>
    <row r="114" spans="1:15" s="186" customFormat="1" ht="11.25" x14ac:dyDescent="0.2">
      <c r="A114" s="610" t="s">
        <v>147</v>
      </c>
      <c r="B114" s="611"/>
      <c r="C114" s="611"/>
      <c r="D114" s="612"/>
      <c r="E114" s="442"/>
      <c r="F114" s="293"/>
      <c r="G114" s="442"/>
      <c r="I114" s="297" t="s">
        <v>7</v>
      </c>
      <c r="J114" s="437"/>
      <c r="K114" s="437"/>
      <c r="M114" s="437"/>
      <c r="N114" s="437"/>
      <c r="O114" s="437"/>
    </row>
    <row r="115" spans="1:15" s="186" customFormat="1" ht="11.25" x14ac:dyDescent="0.2">
      <c r="A115" s="613" t="s">
        <v>304</v>
      </c>
      <c r="B115" s="614"/>
      <c r="C115" s="614"/>
      <c r="D115" s="615"/>
      <c r="E115" s="443"/>
      <c r="F115" s="299"/>
      <c r="G115" s="443"/>
      <c r="I115" s="297" t="s">
        <v>8</v>
      </c>
      <c r="J115" s="437"/>
      <c r="K115" s="437"/>
      <c r="M115" s="437"/>
      <c r="N115" s="437"/>
      <c r="O115" s="437"/>
    </row>
    <row r="116" spans="1:15" s="186" customFormat="1" ht="11.25" x14ac:dyDescent="0.2">
      <c r="A116" s="389" t="s">
        <v>43</v>
      </c>
      <c r="B116" s="390"/>
      <c r="C116" s="390"/>
      <c r="D116" s="206"/>
      <c r="E116" s="397">
        <f>SUM(E114:E115)</f>
        <v>0</v>
      </c>
      <c r="F116" s="206"/>
      <c r="G116" s="397">
        <f>SUM(G114:G115)</f>
        <v>0</v>
      </c>
      <c r="I116" s="298" t="s">
        <v>12</v>
      </c>
      <c r="J116" s="439"/>
      <c r="K116" s="439"/>
      <c r="M116" s="439"/>
      <c r="N116" s="439"/>
      <c r="O116" s="439"/>
    </row>
    <row r="117" spans="1:15" s="186" customFormat="1" ht="11.25" x14ac:dyDescent="0.2">
      <c r="A117" s="210"/>
      <c r="B117" s="210"/>
      <c r="C117" s="211"/>
      <c r="D117" s="211"/>
      <c r="E117" s="353"/>
      <c r="F117" s="211"/>
      <c r="G117" s="353"/>
      <c r="I117" s="295" t="s">
        <v>43</v>
      </c>
      <c r="J117" s="294">
        <f>SUM(J113:J116)</f>
        <v>0</v>
      </c>
      <c r="K117" s="294">
        <f>SUM(K113:K116)</f>
        <v>0</v>
      </c>
      <c r="M117" s="295" t="s">
        <v>43</v>
      </c>
      <c r="N117" s="294">
        <f>SUM(N113:N116)</f>
        <v>0</v>
      </c>
      <c r="O117" s="294">
        <f>SUM(O113:O116)</f>
        <v>0</v>
      </c>
    </row>
    <row r="118" spans="1:15" s="210" customFormat="1" ht="21" customHeight="1" thickBot="1" x14ac:dyDescent="0.25">
      <c r="C118" s="205"/>
      <c r="D118" s="205"/>
      <c r="E118" s="348"/>
      <c r="F118" s="205"/>
      <c r="G118" s="348"/>
    </row>
    <row r="119" spans="1:15" s="186" customFormat="1" ht="11.25" x14ac:dyDescent="0.2">
      <c r="A119" s="208" t="s">
        <v>281</v>
      </c>
      <c r="B119" s="207" t="s">
        <v>267</v>
      </c>
      <c r="C119" s="343" t="s">
        <v>268</v>
      </c>
      <c r="D119" s="200" t="s">
        <v>262</v>
      </c>
      <c r="E119" s="344"/>
      <c r="F119" s="200" t="s">
        <v>263</v>
      </c>
      <c r="G119" s="344"/>
      <c r="I119" s="200" t="s">
        <v>311</v>
      </c>
      <c r="J119" s="198"/>
      <c r="K119" s="199"/>
      <c r="M119" s="200" t="s">
        <v>312</v>
      </c>
      <c r="N119" s="198"/>
      <c r="O119" s="199"/>
    </row>
    <row r="120" spans="1:15" s="186" customFormat="1" ht="12" thickBot="1" x14ac:dyDescent="0.25">
      <c r="A120" s="440"/>
      <c r="B120" s="441"/>
      <c r="C120" s="441"/>
      <c r="D120" s="618"/>
      <c r="E120" s="618"/>
      <c r="F120" s="618"/>
      <c r="G120" s="618"/>
      <c r="I120" s="201"/>
      <c r="J120" s="204" t="s">
        <v>76</v>
      </c>
      <c r="K120" s="204" t="s">
        <v>77</v>
      </c>
      <c r="M120" s="201" t="s">
        <v>264</v>
      </c>
      <c r="N120" s="204" t="s">
        <v>76</v>
      </c>
      <c r="O120" s="204" t="s">
        <v>77</v>
      </c>
    </row>
    <row r="121" spans="1:15" s="186" customFormat="1" ht="6.95" customHeight="1" x14ac:dyDescent="0.2">
      <c r="A121" s="345"/>
      <c r="B121" s="346"/>
      <c r="C121" s="346"/>
      <c r="D121" s="346"/>
      <c r="E121" s="346"/>
      <c r="F121" s="346"/>
      <c r="G121" s="346"/>
      <c r="I121" s="202"/>
      <c r="J121" s="197"/>
      <c r="K121" s="197"/>
      <c r="M121" s="202"/>
      <c r="N121" s="197"/>
      <c r="O121" s="197"/>
    </row>
    <row r="122" spans="1:15" s="186" customFormat="1" ht="11.25" x14ac:dyDescent="0.2">
      <c r="A122" s="607" t="s">
        <v>310</v>
      </c>
      <c r="B122" s="608"/>
      <c r="C122" s="608"/>
      <c r="D122" s="619"/>
      <c r="E122" s="204" t="s">
        <v>76</v>
      </c>
      <c r="F122" s="204"/>
      <c r="G122" s="204" t="s">
        <v>77</v>
      </c>
      <c r="I122" s="296" t="s">
        <v>292</v>
      </c>
      <c r="J122" s="442"/>
      <c r="K122" s="442"/>
      <c r="M122" s="442"/>
      <c r="N122" s="442"/>
      <c r="O122" s="442"/>
    </row>
    <row r="123" spans="1:15" s="186" customFormat="1" ht="11.25" x14ac:dyDescent="0.2">
      <c r="A123" s="610" t="s">
        <v>147</v>
      </c>
      <c r="B123" s="611"/>
      <c r="C123" s="611"/>
      <c r="D123" s="612"/>
      <c r="E123" s="442"/>
      <c r="F123" s="293"/>
      <c r="G123" s="442"/>
      <c r="I123" s="297" t="s">
        <v>7</v>
      </c>
      <c r="J123" s="437"/>
      <c r="K123" s="437"/>
      <c r="M123" s="437"/>
      <c r="N123" s="437"/>
      <c r="O123" s="437"/>
    </row>
    <row r="124" spans="1:15" s="186" customFormat="1" ht="11.25" x14ac:dyDescent="0.2">
      <c r="A124" s="613" t="s">
        <v>304</v>
      </c>
      <c r="B124" s="614"/>
      <c r="C124" s="614"/>
      <c r="D124" s="615"/>
      <c r="E124" s="443"/>
      <c r="F124" s="299"/>
      <c r="G124" s="443"/>
      <c r="I124" s="297" t="s">
        <v>8</v>
      </c>
      <c r="J124" s="437"/>
      <c r="K124" s="437"/>
      <c r="M124" s="437"/>
      <c r="N124" s="437"/>
      <c r="O124" s="437"/>
    </row>
    <row r="125" spans="1:15" s="186" customFormat="1" ht="11.25" x14ac:dyDescent="0.2">
      <c r="A125" s="389" t="s">
        <v>43</v>
      </c>
      <c r="B125" s="390"/>
      <c r="C125" s="390"/>
      <c r="D125" s="206"/>
      <c r="E125" s="397">
        <f>SUM(E123:E124)</f>
        <v>0</v>
      </c>
      <c r="F125" s="206"/>
      <c r="G125" s="397">
        <f>SUM(G123:G124)</f>
        <v>0</v>
      </c>
      <c r="I125" s="298" t="s">
        <v>12</v>
      </c>
      <c r="J125" s="439"/>
      <c r="K125" s="439"/>
      <c r="M125" s="439"/>
      <c r="N125" s="439"/>
      <c r="O125" s="439"/>
    </row>
    <row r="126" spans="1:15" s="186" customFormat="1" ht="11.25" x14ac:dyDescent="0.2">
      <c r="A126" s="210"/>
      <c r="B126" s="210"/>
      <c r="C126" s="211"/>
      <c r="D126" s="211"/>
      <c r="E126" s="353"/>
      <c r="F126" s="211"/>
      <c r="G126" s="353"/>
      <c r="I126" s="295" t="s">
        <v>43</v>
      </c>
      <c r="J126" s="294">
        <f>SUM(J122:J125)</f>
        <v>0</v>
      </c>
      <c r="K126" s="294">
        <f>SUM(K122:K125)</f>
        <v>0</v>
      </c>
      <c r="M126" s="295" t="s">
        <v>43</v>
      </c>
      <c r="N126" s="294">
        <f>SUM(N122:N125)</f>
        <v>0</v>
      </c>
      <c r="O126" s="294">
        <f>SUM(O122:O125)</f>
        <v>0</v>
      </c>
    </row>
    <row r="127" spans="1:15" s="210" customFormat="1" ht="21" customHeight="1" thickBot="1" x14ac:dyDescent="0.25">
      <c r="C127" s="205"/>
      <c r="D127" s="205"/>
      <c r="E127" s="348"/>
      <c r="F127" s="205"/>
      <c r="G127" s="348"/>
    </row>
    <row r="128" spans="1:15" s="186" customFormat="1" ht="11.25" x14ac:dyDescent="0.2">
      <c r="A128" s="208" t="s">
        <v>282</v>
      </c>
      <c r="B128" s="207" t="s">
        <v>267</v>
      </c>
      <c r="C128" s="343" t="s">
        <v>268</v>
      </c>
      <c r="D128" s="200" t="s">
        <v>262</v>
      </c>
      <c r="E128" s="344"/>
      <c r="F128" s="200" t="s">
        <v>263</v>
      </c>
      <c r="G128" s="344"/>
      <c r="I128" s="200" t="s">
        <v>311</v>
      </c>
      <c r="J128" s="198"/>
      <c r="K128" s="199"/>
      <c r="M128" s="200" t="s">
        <v>312</v>
      </c>
      <c r="N128" s="198"/>
      <c r="O128" s="199"/>
    </row>
    <row r="129" spans="1:15" s="186" customFormat="1" ht="12" thickBot="1" x14ac:dyDescent="0.25">
      <c r="A129" s="440"/>
      <c r="B129" s="441"/>
      <c r="C129" s="441"/>
      <c r="D129" s="618"/>
      <c r="E129" s="618"/>
      <c r="F129" s="618"/>
      <c r="G129" s="618"/>
      <c r="I129" s="201"/>
      <c r="J129" s="204" t="s">
        <v>76</v>
      </c>
      <c r="K129" s="204" t="s">
        <v>77</v>
      </c>
      <c r="M129" s="201" t="s">
        <v>264</v>
      </c>
      <c r="N129" s="204" t="s">
        <v>76</v>
      </c>
      <c r="O129" s="204" t="s">
        <v>77</v>
      </c>
    </row>
    <row r="130" spans="1:15" s="186" customFormat="1" ht="6.95" customHeight="1" x14ac:dyDescent="0.2">
      <c r="A130" s="345"/>
      <c r="B130" s="346"/>
      <c r="C130" s="346"/>
      <c r="D130" s="346"/>
      <c r="E130" s="346"/>
      <c r="F130" s="346"/>
      <c r="G130" s="346"/>
      <c r="I130" s="202"/>
      <c r="J130" s="197"/>
      <c r="K130" s="197"/>
      <c r="M130" s="202"/>
      <c r="N130" s="197"/>
      <c r="O130" s="197"/>
    </row>
    <row r="131" spans="1:15" s="186" customFormat="1" ht="11.25" x14ac:dyDescent="0.2">
      <c r="A131" s="607" t="s">
        <v>310</v>
      </c>
      <c r="B131" s="608"/>
      <c r="C131" s="608"/>
      <c r="D131" s="619"/>
      <c r="E131" s="204" t="s">
        <v>76</v>
      </c>
      <c r="F131" s="204"/>
      <c r="G131" s="204" t="s">
        <v>77</v>
      </c>
      <c r="I131" s="296" t="s">
        <v>292</v>
      </c>
      <c r="J131" s="442"/>
      <c r="K131" s="442"/>
      <c r="M131" s="442"/>
      <c r="N131" s="442"/>
      <c r="O131" s="442"/>
    </row>
    <row r="132" spans="1:15" s="186" customFormat="1" ht="11.25" x14ac:dyDescent="0.2">
      <c r="A132" s="610" t="s">
        <v>147</v>
      </c>
      <c r="B132" s="611"/>
      <c r="C132" s="611"/>
      <c r="D132" s="612"/>
      <c r="E132" s="442"/>
      <c r="F132" s="293"/>
      <c r="G132" s="442"/>
      <c r="I132" s="297" t="s">
        <v>7</v>
      </c>
      <c r="J132" s="437"/>
      <c r="K132" s="437"/>
      <c r="M132" s="437"/>
      <c r="N132" s="437"/>
      <c r="O132" s="437"/>
    </row>
    <row r="133" spans="1:15" s="186" customFormat="1" ht="11.25" x14ac:dyDescent="0.2">
      <c r="A133" s="613" t="s">
        <v>304</v>
      </c>
      <c r="B133" s="614"/>
      <c r="C133" s="614"/>
      <c r="D133" s="615"/>
      <c r="E133" s="443"/>
      <c r="F133" s="299"/>
      <c r="G133" s="443"/>
      <c r="I133" s="297" t="s">
        <v>8</v>
      </c>
      <c r="J133" s="437"/>
      <c r="K133" s="437"/>
      <c r="M133" s="437"/>
      <c r="N133" s="437"/>
      <c r="O133" s="437"/>
    </row>
    <row r="134" spans="1:15" s="186" customFormat="1" ht="11.25" x14ac:dyDescent="0.2">
      <c r="A134" s="389" t="s">
        <v>43</v>
      </c>
      <c r="B134" s="390"/>
      <c r="C134" s="390"/>
      <c r="D134" s="206"/>
      <c r="E134" s="397">
        <f>SUM(E132:E133)</f>
        <v>0</v>
      </c>
      <c r="F134" s="206"/>
      <c r="G134" s="397">
        <f>SUM(G132:G133)</f>
        <v>0</v>
      </c>
      <c r="I134" s="298" t="s">
        <v>12</v>
      </c>
      <c r="J134" s="439"/>
      <c r="K134" s="439"/>
      <c r="M134" s="439"/>
      <c r="N134" s="439"/>
      <c r="O134" s="439"/>
    </row>
    <row r="135" spans="1:15" s="186" customFormat="1" ht="11.25" x14ac:dyDescent="0.2">
      <c r="A135" s="210"/>
      <c r="B135" s="210"/>
      <c r="C135" s="211"/>
      <c r="D135" s="211"/>
      <c r="E135" s="353"/>
      <c r="F135" s="211"/>
      <c r="G135" s="353"/>
      <c r="I135" s="295" t="s">
        <v>43</v>
      </c>
      <c r="J135" s="294">
        <f>SUM(J131:J134)</f>
        <v>0</v>
      </c>
      <c r="K135" s="294">
        <f>SUM(K131:K134)</f>
        <v>0</v>
      </c>
      <c r="M135" s="295" t="s">
        <v>43</v>
      </c>
      <c r="N135" s="294">
        <f>SUM(N131:N134)</f>
        <v>0</v>
      </c>
      <c r="O135" s="294">
        <f>SUM(O131:O134)</f>
        <v>0</v>
      </c>
    </row>
    <row r="136" spans="1:15" s="210" customFormat="1" ht="21" customHeight="1" thickBot="1" x14ac:dyDescent="0.25">
      <c r="C136" s="205"/>
      <c r="D136" s="205"/>
      <c r="E136" s="348"/>
      <c r="F136" s="205"/>
      <c r="G136" s="348"/>
    </row>
    <row r="137" spans="1:15" s="236" customFormat="1" ht="12" x14ac:dyDescent="0.2">
      <c r="A137" s="234"/>
      <c r="B137" s="234" t="s">
        <v>291</v>
      </c>
      <c r="C137" s="235"/>
      <c r="D137" s="235"/>
      <c r="E137" s="347"/>
      <c r="F137" s="235"/>
      <c r="G137" s="347"/>
      <c r="H137" s="235"/>
      <c r="I137" s="235"/>
      <c r="J137" s="235"/>
      <c r="K137" s="235"/>
      <c r="L137" s="235"/>
      <c r="M137" s="235"/>
      <c r="N137" s="235"/>
      <c r="O137" s="235"/>
    </row>
    <row r="138" spans="1:15" s="210" customFormat="1" ht="3" customHeight="1" x14ac:dyDescent="0.2">
      <c r="D138" s="211"/>
      <c r="E138" s="353"/>
      <c r="F138" s="211"/>
      <c r="G138" s="353"/>
    </row>
    <row r="139" spans="1:15" s="186" customFormat="1" ht="11.25" x14ac:dyDescent="0.2">
      <c r="A139" s="200" t="s">
        <v>46</v>
      </c>
      <c r="B139" s="233"/>
      <c r="D139" s="607" t="s">
        <v>52</v>
      </c>
      <c r="E139" s="608"/>
      <c r="F139" s="608"/>
      <c r="G139" s="609"/>
      <c r="I139" s="200" t="s">
        <v>265</v>
      </c>
      <c r="J139" s="198"/>
      <c r="K139" s="199"/>
      <c r="M139" s="200" t="s">
        <v>145</v>
      </c>
      <c r="N139" s="198"/>
      <c r="O139" s="199"/>
    </row>
    <row r="140" spans="1:15" s="186" customFormat="1" ht="11.25" x14ac:dyDescent="0.2">
      <c r="A140" s="204" t="s">
        <v>76</v>
      </c>
      <c r="B140" s="204" t="s">
        <v>293</v>
      </c>
      <c r="D140" s="204"/>
      <c r="E140" s="204" t="s">
        <v>76</v>
      </c>
      <c r="F140" s="204"/>
      <c r="G140" s="204" t="s">
        <v>77</v>
      </c>
      <c r="I140" s="203"/>
      <c r="J140" s="204" t="s">
        <v>76</v>
      </c>
      <c r="K140" s="204" t="s">
        <v>77</v>
      </c>
      <c r="M140" s="203"/>
      <c r="N140" s="204" t="s">
        <v>76</v>
      </c>
      <c r="O140" s="204" t="s">
        <v>77</v>
      </c>
    </row>
    <row r="141" spans="1:15" s="186" customFormat="1" ht="11.25" x14ac:dyDescent="0.2">
      <c r="A141" s="317"/>
      <c r="B141" s="318"/>
      <c r="C141" s="279"/>
      <c r="D141" s="319" t="s">
        <v>147</v>
      </c>
      <c r="E141" s="320">
        <f>+E42+E51+E60+E87+E96+E105+E114+E123+E132</f>
        <v>0</v>
      </c>
      <c r="F141" s="321"/>
      <c r="G141" s="322">
        <f>+G42+G51+G60+G87+G96+G105+G114+G123+G132</f>
        <v>0</v>
      </c>
      <c r="H141" s="279"/>
      <c r="I141" s="319" t="s">
        <v>45</v>
      </c>
      <c r="J141" s="320">
        <f>SUM(J41:J43,J50:J52,J59:J61,J86:J88,J95:J97,J104:J106,J113:J115,J122:J124,J131:J133)</f>
        <v>0</v>
      </c>
      <c r="K141" s="322">
        <f>SUM(K41:K43,K50:K52,K59:K61,K86:K88,K95:K97,K104:K106,K113:K115,K122:K124,K131:K133)</f>
        <v>0</v>
      </c>
      <c r="L141" s="279"/>
      <c r="M141" s="278"/>
      <c r="N141" s="323"/>
      <c r="O141" s="318"/>
    </row>
    <row r="142" spans="1:15" s="186" customFormat="1" ht="11.25" x14ac:dyDescent="0.2">
      <c r="A142" s="324"/>
      <c r="B142" s="325"/>
      <c r="C142" s="279"/>
      <c r="D142" s="416" t="s">
        <v>146</v>
      </c>
      <c r="E142" s="417">
        <f>+E36+E43+E52+E61+E88+E97+E106+E115+E124+E133</f>
        <v>0</v>
      </c>
      <c r="F142" s="418"/>
      <c r="G142" s="419">
        <f>+G36+G43+G52+G61+G88+G97+G106+G115+G124+G133</f>
        <v>0</v>
      </c>
      <c r="H142" s="279"/>
      <c r="I142" s="416" t="s">
        <v>12</v>
      </c>
      <c r="J142" s="417">
        <f>+J44+J53+J62+J89+J98+J107+J116+J125+J134</f>
        <v>0</v>
      </c>
      <c r="K142" s="419">
        <f>+K44+K53+K62+K89+K98+K107+K116+K125+K134</f>
        <v>0</v>
      </c>
      <c r="L142" s="279"/>
      <c r="M142" s="326"/>
      <c r="N142" s="327"/>
      <c r="O142" s="325"/>
    </row>
    <row r="143" spans="1:15" s="186" customFormat="1" ht="11.25" x14ac:dyDescent="0.2">
      <c r="A143" s="349">
        <f>SUM(N28:N30)</f>
        <v>0</v>
      </c>
      <c r="B143" s="350">
        <f>SUM(O28:O30)</f>
        <v>0</v>
      </c>
      <c r="C143" s="279"/>
      <c r="D143" s="295"/>
      <c r="E143" s="351">
        <f>SUM(E141:E142)</f>
        <v>0</v>
      </c>
      <c r="F143" s="292"/>
      <c r="G143" s="352">
        <f>SUM(G141:G142)</f>
        <v>0</v>
      </c>
      <c r="H143" s="279"/>
      <c r="I143" s="295"/>
      <c r="J143" s="351">
        <f>SUM(J141:J142)</f>
        <v>0</v>
      </c>
      <c r="K143" s="352">
        <f>SUM(K141:K142)</f>
        <v>0</v>
      </c>
      <c r="L143" s="279"/>
      <c r="M143" s="295" t="s">
        <v>43</v>
      </c>
      <c r="N143" s="349">
        <f>SUM(N41:N44,N50:N53,N59:N62,N86:N89,N95:N98,N104:N107,N113:N116,N122:N125,N131:N134)</f>
        <v>0</v>
      </c>
      <c r="O143" s="350">
        <f>SUM(O41:O44,O50:O53,O59:O62,O86:O89,O95:O98,O104:O107,O113:O116,O122:O125,O131:O134)</f>
        <v>0</v>
      </c>
    </row>
    <row r="144" spans="1:15" s="241" customFormat="1" ht="15.75" customHeight="1" x14ac:dyDescent="0.2">
      <c r="A144" s="468" t="str">
        <f>+'Travel Auth. Form'!A59</f>
        <v>Rev 02/22/18</v>
      </c>
    </row>
  </sheetData>
  <sheetProtection algorithmName="SHA-512" hashValue="+mchdyPPoK3ZXI0gKHtTy5bdwTt+3hEYSYfLAmuHO5l/yeHUpalDC651Obvujc8sViAjhPcTMfFCxcMYUlmZ3A==" saltValue="DNloN/rhA45oBwlX3brdag==" spinCount="100000" sheet="1" selectLockedCells="1"/>
  <protectedRanges>
    <protectedRange sqref="D17:G17" name="DropDowns"/>
  </protectedRanges>
  <mergeCells count="72">
    <mergeCell ref="J27:M27"/>
    <mergeCell ref="J28:M28"/>
    <mergeCell ref="J29:M29"/>
    <mergeCell ref="J30:M30"/>
    <mergeCell ref="B28:C28"/>
    <mergeCell ref="D30:E30"/>
    <mergeCell ref="A104:D104"/>
    <mergeCell ref="A95:D95"/>
    <mergeCell ref="A96:D96"/>
    <mergeCell ref="A132:D132"/>
    <mergeCell ref="A133:D133"/>
    <mergeCell ref="D120:E120"/>
    <mergeCell ref="A122:D122"/>
    <mergeCell ref="A123:D123"/>
    <mergeCell ref="A124:D124"/>
    <mergeCell ref="A97:D97"/>
    <mergeCell ref="A131:D131"/>
    <mergeCell ref="D111:E111"/>
    <mergeCell ref="F120:G120"/>
    <mergeCell ref="A59:D59"/>
    <mergeCell ref="A60:D60"/>
    <mergeCell ref="A61:D61"/>
    <mergeCell ref="D93:E93"/>
    <mergeCell ref="F93:G93"/>
    <mergeCell ref="D76:G76"/>
    <mergeCell ref="D84:E84"/>
    <mergeCell ref="F84:G84"/>
    <mergeCell ref="A86:D86"/>
    <mergeCell ref="F111:G111"/>
    <mergeCell ref="A113:D113"/>
    <mergeCell ref="A114:D114"/>
    <mergeCell ref="A115:D115"/>
    <mergeCell ref="D102:E102"/>
    <mergeCell ref="F102:G102"/>
    <mergeCell ref="A52:D52"/>
    <mergeCell ref="A42:D42"/>
    <mergeCell ref="A43:D43"/>
    <mergeCell ref="D57:E57"/>
    <mergeCell ref="F57:G57"/>
    <mergeCell ref="A51:D51"/>
    <mergeCell ref="D31:E31"/>
    <mergeCell ref="D32:E32"/>
    <mergeCell ref="D34:E34"/>
    <mergeCell ref="D33:E33"/>
    <mergeCell ref="A10:G10"/>
    <mergeCell ref="A25:G25"/>
    <mergeCell ref="A14:G14"/>
    <mergeCell ref="A12:G12"/>
    <mergeCell ref="D16:E16"/>
    <mergeCell ref="F16:G16"/>
    <mergeCell ref="I10:J10"/>
    <mergeCell ref="I14:M14"/>
    <mergeCell ref="N14:O14"/>
    <mergeCell ref="M24:M25"/>
    <mergeCell ref="I12:L12"/>
    <mergeCell ref="M12:O12"/>
    <mergeCell ref="D139:G139"/>
    <mergeCell ref="A87:D87"/>
    <mergeCell ref="A88:D88"/>
    <mergeCell ref="D17:E17"/>
    <mergeCell ref="F17:G17"/>
    <mergeCell ref="D129:E129"/>
    <mergeCell ref="F129:G129"/>
    <mergeCell ref="A105:D105"/>
    <mergeCell ref="A106:D106"/>
    <mergeCell ref="A41:D41"/>
    <mergeCell ref="D48:E48"/>
    <mergeCell ref="D67:G67"/>
    <mergeCell ref="F48:G48"/>
    <mergeCell ref="D39:E39"/>
    <mergeCell ref="F39:G39"/>
    <mergeCell ref="A50:D50"/>
  </mergeCells>
  <dataValidations count="2">
    <dataValidation type="list" allowBlank="1" showInputMessage="1" showErrorMessage="1" sqref="F17">
      <formula1>OUT_OF_STATE</formula1>
    </dataValidation>
    <dataValidation type="list" allowBlank="1" showInputMessage="1" showErrorMessage="1" sqref="D17:E17">
      <formula1>In_State</formula1>
    </dataValidation>
  </dataValidations>
  <printOptions horizontalCentered="1"/>
  <pageMargins left="0.3" right="0.2" top="0.25" bottom="0.25" header="0.25" footer="0.2"/>
  <pageSetup scale="89" fitToHeight="0" orientation="portrait" r:id="rId1"/>
  <headerFooter alignWithMargins="0">
    <oddFooter>&amp;C&amp;"Arial,Bold"&amp;8Times of departure and return are required for reimbursement to be processed&amp;R&amp;"Arial,Bold"&amp;8Page &amp;P</oddFooter>
  </headerFooter>
  <rowBreaks count="1" manualBreakCount="1">
    <brk id="72" max="16383" man="1"/>
  </rowBreaks>
  <ignoredErrors>
    <ignoredError sqref="F18:F23" formula="1"/>
    <ignoredError sqref="E21"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3340" r:id="rId4" name="Check Box 28">
              <controlPr defaultSize="0" autoFill="0" autoLine="0" autoPict="0">
                <anchor moveWithCells="1">
                  <from>
                    <xdr:col>4</xdr:col>
                    <xdr:colOff>533400</xdr:colOff>
                    <xdr:row>4</xdr:row>
                    <xdr:rowOff>38100</xdr:rowOff>
                  </from>
                  <to>
                    <xdr:col>5</xdr:col>
                    <xdr:colOff>38100</xdr:colOff>
                    <xdr:row>5</xdr:row>
                    <xdr:rowOff>9525</xdr:rowOff>
                  </to>
                </anchor>
              </controlPr>
            </control>
          </mc:Choice>
        </mc:AlternateContent>
        <mc:AlternateContent xmlns:mc="http://schemas.openxmlformats.org/markup-compatibility/2006">
          <mc:Choice Requires="x14">
            <control shapeId="13341" r:id="rId5" name="Check Box 29">
              <controlPr defaultSize="0" autoFill="0" autoLine="0" autoPict="0">
                <anchor moveWithCells="1">
                  <from>
                    <xdr:col>1</xdr:col>
                    <xdr:colOff>419100</xdr:colOff>
                    <xdr:row>4</xdr:row>
                    <xdr:rowOff>38100</xdr:rowOff>
                  </from>
                  <to>
                    <xdr:col>2</xdr:col>
                    <xdr:colOff>38100</xdr:colOff>
                    <xdr:row>5</xdr:row>
                    <xdr:rowOff>9525</xdr:rowOff>
                  </to>
                </anchor>
              </controlPr>
            </control>
          </mc:Choice>
        </mc:AlternateContent>
        <mc:AlternateContent xmlns:mc="http://schemas.openxmlformats.org/markup-compatibility/2006">
          <mc:Choice Requires="x14">
            <control shapeId="13342" r:id="rId6" name="Check Box 30">
              <controlPr defaultSize="0" autoFill="0" autoLine="0" autoPict="0">
                <anchor moveWithCells="1">
                  <from>
                    <xdr:col>8</xdr:col>
                    <xdr:colOff>238125</xdr:colOff>
                    <xdr:row>4</xdr:row>
                    <xdr:rowOff>38100</xdr:rowOff>
                  </from>
                  <to>
                    <xdr:col>8</xdr:col>
                    <xdr:colOff>438150</xdr:colOff>
                    <xdr:row>5</xdr:row>
                    <xdr:rowOff>9525</xdr:rowOff>
                  </to>
                </anchor>
              </controlPr>
            </control>
          </mc:Choice>
        </mc:AlternateContent>
        <mc:AlternateContent xmlns:mc="http://schemas.openxmlformats.org/markup-compatibility/2006">
          <mc:Choice Requires="x14">
            <control shapeId="13343" r:id="rId7" name="Check Box 31">
              <controlPr defaultSize="0" autoFill="0" autoLine="0" autoPict="0">
                <anchor moveWithCells="1">
                  <from>
                    <xdr:col>10</xdr:col>
                    <xdr:colOff>466725</xdr:colOff>
                    <xdr:row>4</xdr:row>
                    <xdr:rowOff>38100</xdr:rowOff>
                  </from>
                  <to>
                    <xdr:col>11</xdr:col>
                    <xdr:colOff>9525</xdr:colOff>
                    <xdr:row>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1:C34"/>
  <sheetViews>
    <sheetView workbookViewId="0">
      <pane ySplit="2" topLeftCell="A3" activePane="bottomLeft" state="frozen"/>
      <selection pane="bottomLeft" activeCell="A3" sqref="A3"/>
    </sheetView>
  </sheetViews>
  <sheetFormatPr defaultColWidth="8.25" defaultRowHeight="15.75" x14ac:dyDescent="0.25"/>
  <cols>
    <col min="1" max="1" width="11.25" style="113" bestFit="1" customWidth="1"/>
    <col min="2" max="2" width="37.25" style="112" customWidth="1"/>
    <col min="3" max="16384" width="8.25" style="111"/>
  </cols>
  <sheetData>
    <row r="1" spans="1:3" ht="39.6" customHeight="1" thickBot="1" x14ac:dyDescent="0.3">
      <c r="A1" s="663" t="s">
        <v>90</v>
      </c>
      <c r="B1" s="664"/>
      <c r="C1" s="664"/>
    </row>
    <row r="2" spans="1:3" ht="24.4" customHeight="1" thickBot="1" x14ac:dyDescent="0.3">
      <c r="A2" s="123" t="s">
        <v>86</v>
      </c>
      <c r="B2" s="125" t="s">
        <v>85</v>
      </c>
      <c r="C2" s="124" t="s">
        <v>27</v>
      </c>
    </row>
    <row r="3" spans="1:3" ht="20.100000000000001" customHeight="1" x14ac:dyDescent="0.25">
      <c r="A3" s="120"/>
      <c r="B3" s="122"/>
      <c r="C3" s="121"/>
    </row>
    <row r="4" spans="1:3" ht="20.100000000000001" customHeight="1" x14ac:dyDescent="0.25">
      <c r="A4" s="116"/>
      <c r="B4" s="115"/>
      <c r="C4" s="114"/>
    </row>
    <row r="5" spans="1:3" ht="20.100000000000001" customHeight="1" x14ac:dyDescent="0.25">
      <c r="A5" s="116"/>
      <c r="B5" s="115"/>
      <c r="C5" s="114"/>
    </row>
    <row r="6" spans="1:3" ht="20.100000000000001" customHeight="1" x14ac:dyDescent="0.25">
      <c r="A6" s="116"/>
      <c r="B6" s="115"/>
      <c r="C6" s="114"/>
    </row>
    <row r="7" spans="1:3" ht="20.100000000000001" customHeight="1" x14ac:dyDescent="0.25">
      <c r="A7" s="116"/>
      <c r="B7" s="115"/>
      <c r="C7" s="114"/>
    </row>
    <row r="8" spans="1:3" ht="20.100000000000001" customHeight="1" x14ac:dyDescent="0.25">
      <c r="A8" s="116"/>
      <c r="B8" s="115"/>
      <c r="C8" s="114"/>
    </row>
    <row r="9" spans="1:3" ht="20.100000000000001" customHeight="1" x14ac:dyDescent="0.25">
      <c r="A9" s="116"/>
      <c r="B9" s="115"/>
      <c r="C9" s="114"/>
    </row>
    <row r="10" spans="1:3" ht="20.100000000000001" customHeight="1" x14ac:dyDescent="0.25">
      <c r="A10" s="116"/>
      <c r="B10" s="115"/>
      <c r="C10" s="114"/>
    </row>
    <row r="11" spans="1:3" ht="20.100000000000001" customHeight="1" x14ac:dyDescent="0.25">
      <c r="A11" s="116"/>
      <c r="B11" s="115"/>
      <c r="C11" s="114"/>
    </row>
    <row r="12" spans="1:3" ht="20.100000000000001" customHeight="1" x14ac:dyDescent="0.25">
      <c r="A12" s="116"/>
      <c r="B12" s="115"/>
      <c r="C12" s="114"/>
    </row>
    <row r="13" spans="1:3" ht="20.100000000000001" customHeight="1" x14ac:dyDescent="0.25">
      <c r="A13" s="116"/>
      <c r="B13" s="115"/>
      <c r="C13" s="114"/>
    </row>
    <row r="14" spans="1:3" ht="20.100000000000001" customHeight="1" x14ac:dyDescent="0.25">
      <c r="A14" s="116"/>
      <c r="B14" s="115"/>
      <c r="C14" s="114"/>
    </row>
    <row r="15" spans="1:3" ht="20.100000000000001" customHeight="1" x14ac:dyDescent="0.25">
      <c r="A15" s="116"/>
      <c r="B15" s="115"/>
      <c r="C15" s="114"/>
    </row>
    <row r="16" spans="1:3" ht="20.100000000000001" customHeight="1" x14ac:dyDescent="0.25">
      <c r="A16" s="116"/>
      <c r="B16" s="115"/>
      <c r="C16" s="114"/>
    </row>
    <row r="17" spans="1:3" ht="20.100000000000001" customHeight="1" x14ac:dyDescent="0.25">
      <c r="A17" s="116"/>
      <c r="B17" s="115"/>
      <c r="C17" s="114"/>
    </row>
    <row r="18" spans="1:3" ht="20.100000000000001" customHeight="1" x14ac:dyDescent="0.25">
      <c r="A18" s="116"/>
      <c r="B18" s="115"/>
      <c r="C18" s="114"/>
    </row>
    <row r="19" spans="1:3" ht="20.100000000000001" customHeight="1" x14ac:dyDescent="0.25">
      <c r="A19" s="116"/>
      <c r="B19" s="115"/>
      <c r="C19" s="114"/>
    </row>
    <row r="20" spans="1:3" ht="20.100000000000001" customHeight="1" x14ac:dyDescent="0.25">
      <c r="A20" s="116"/>
      <c r="B20" s="115"/>
      <c r="C20" s="114"/>
    </row>
    <row r="21" spans="1:3" ht="20.100000000000001" customHeight="1" x14ac:dyDescent="0.25">
      <c r="A21" s="116"/>
      <c r="B21" s="115"/>
      <c r="C21" s="114"/>
    </row>
    <row r="22" spans="1:3" ht="20.100000000000001" customHeight="1" x14ac:dyDescent="0.25">
      <c r="A22" s="116"/>
      <c r="B22" s="115"/>
      <c r="C22" s="114"/>
    </row>
    <row r="23" spans="1:3" ht="20.100000000000001" customHeight="1" x14ac:dyDescent="0.25">
      <c r="A23" s="116"/>
      <c r="B23" s="115"/>
      <c r="C23" s="114"/>
    </row>
    <row r="24" spans="1:3" ht="20.100000000000001" customHeight="1" x14ac:dyDescent="0.25">
      <c r="A24" s="116"/>
      <c r="B24" s="115"/>
      <c r="C24" s="114"/>
    </row>
    <row r="25" spans="1:3" ht="20.100000000000001" customHeight="1" x14ac:dyDescent="0.25">
      <c r="A25" s="116"/>
      <c r="B25" s="115"/>
      <c r="C25" s="114"/>
    </row>
    <row r="26" spans="1:3" ht="20.100000000000001" customHeight="1" x14ac:dyDescent="0.25">
      <c r="A26" s="116"/>
      <c r="B26" s="115"/>
      <c r="C26" s="114"/>
    </row>
    <row r="27" spans="1:3" ht="20.100000000000001" customHeight="1" x14ac:dyDescent="0.25">
      <c r="A27" s="116"/>
      <c r="B27" s="115"/>
      <c r="C27" s="114"/>
    </row>
    <row r="28" spans="1:3" ht="20.100000000000001" customHeight="1" x14ac:dyDescent="0.25">
      <c r="A28" s="116"/>
      <c r="B28" s="115"/>
      <c r="C28" s="114"/>
    </row>
    <row r="29" spans="1:3" ht="20.100000000000001" customHeight="1" x14ac:dyDescent="0.25">
      <c r="A29" s="116"/>
      <c r="B29" s="115"/>
      <c r="C29" s="114"/>
    </row>
    <row r="30" spans="1:3" ht="20.100000000000001" customHeight="1" x14ac:dyDescent="0.25">
      <c r="A30" s="116"/>
      <c r="B30" s="115"/>
      <c r="C30" s="114"/>
    </row>
    <row r="31" spans="1:3" ht="20.100000000000001" customHeight="1" x14ac:dyDescent="0.25">
      <c r="A31" s="116"/>
      <c r="B31" s="115"/>
      <c r="C31" s="114"/>
    </row>
    <row r="32" spans="1:3" ht="20.100000000000001" customHeight="1" x14ac:dyDescent="0.25">
      <c r="A32" s="116"/>
      <c r="B32" s="115"/>
      <c r="C32" s="114"/>
    </row>
    <row r="33" spans="1:3" ht="20.100000000000001" customHeight="1" thickBot="1" x14ac:dyDescent="0.3">
      <c r="A33" s="117"/>
      <c r="B33" s="119"/>
      <c r="C33" s="118"/>
    </row>
    <row r="34" spans="1:3" ht="16.5" thickTop="1" x14ac:dyDescent="0.25"/>
  </sheetData>
  <mergeCells count="1">
    <mergeCell ref="A1:C1"/>
  </mergeCells>
  <pageMargins left="0.42" right="0.37" top="0.75" bottom="0.51" header="0.3" footer="0.3"/>
  <pageSetup orientation="portrait" r:id="rId1"/>
  <headerFooter>
    <oddHeader>&amp;C&amp;"Times New Roman,Regular"North Carolina Central University
Student Travel Subsistence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D34"/>
  <sheetViews>
    <sheetView workbookViewId="0">
      <pane ySplit="2" topLeftCell="A3" activePane="bottomLeft" state="frozen"/>
      <selection pane="bottomLeft" activeCell="A3" sqref="A3"/>
    </sheetView>
  </sheetViews>
  <sheetFormatPr defaultColWidth="8.25" defaultRowHeight="15.75" x14ac:dyDescent="0.25"/>
  <cols>
    <col min="1" max="1" width="11.25" style="113" bestFit="1" customWidth="1"/>
    <col min="2" max="2" width="37.25" style="112" customWidth="1"/>
    <col min="3" max="16384" width="8.25" style="111"/>
  </cols>
  <sheetData>
    <row r="1" spans="1:4" ht="39.6" customHeight="1" thickBot="1" x14ac:dyDescent="0.3">
      <c r="A1" s="663" t="s">
        <v>117</v>
      </c>
      <c r="B1" s="664"/>
      <c r="C1" s="664"/>
      <c r="D1" s="156"/>
    </row>
    <row r="2" spans="1:4" ht="24.4" customHeight="1" thickBot="1" x14ac:dyDescent="0.3">
      <c r="A2" s="123" t="s">
        <v>86</v>
      </c>
      <c r="B2" s="125" t="s">
        <v>114</v>
      </c>
      <c r="C2" s="124" t="s">
        <v>27</v>
      </c>
      <c r="D2" s="124" t="s">
        <v>113</v>
      </c>
    </row>
    <row r="3" spans="1:4" ht="20.100000000000001" customHeight="1" x14ac:dyDescent="0.25">
      <c r="A3" s="120"/>
      <c r="B3" s="122"/>
      <c r="C3" s="121"/>
      <c r="D3" s="121"/>
    </row>
    <row r="4" spans="1:4" ht="20.100000000000001" customHeight="1" x14ac:dyDescent="0.25">
      <c r="A4" s="116"/>
      <c r="B4" s="115"/>
      <c r="C4" s="114"/>
      <c r="D4" s="114"/>
    </row>
    <row r="5" spans="1:4" ht="20.100000000000001" customHeight="1" x14ac:dyDescent="0.25">
      <c r="A5" s="116"/>
      <c r="B5" s="115"/>
      <c r="C5" s="114"/>
      <c r="D5" s="114"/>
    </row>
    <row r="6" spans="1:4" ht="20.100000000000001" customHeight="1" x14ac:dyDescent="0.25">
      <c r="A6" s="116"/>
      <c r="B6" s="115"/>
      <c r="C6" s="114"/>
      <c r="D6" s="114"/>
    </row>
    <row r="7" spans="1:4" ht="20.100000000000001" customHeight="1" x14ac:dyDescent="0.25">
      <c r="A7" s="116"/>
      <c r="B7" s="115"/>
      <c r="C7" s="114"/>
      <c r="D7" s="114"/>
    </row>
    <row r="8" spans="1:4" ht="20.100000000000001" customHeight="1" x14ac:dyDescent="0.25">
      <c r="A8" s="116"/>
      <c r="B8" s="115"/>
      <c r="C8" s="114"/>
      <c r="D8" s="114"/>
    </row>
    <row r="9" spans="1:4" ht="20.100000000000001" customHeight="1" x14ac:dyDescent="0.25">
      <c r="A9" s="116"/>
      <c r="B9" s="115"/>
      <c r="C9" s="114"/>
      <c r="D9" s="114"/>
    </row>
    <row r="10" spans="1:4" ht="20.100000000000001" customHeight="1" x14ac:dyDescent="0.25">
      <c r="A10" s="116"/>
      <c r="B10" s="115"/>
      <c r="C10" s="114"/>
      <c r="D10" s="114"/>
    </row>
    <row r="11" spans="1:4" ht="20.100000000000001" customHeight="1" x14ac:dyDescent="0.25">
      <c r="A11" s="116"/>
      <c r="B11" s="115"/>
      <c r="C11" s="114"/>
      <c r="D11" s="114"/>
    </row>
    <row r="12" spans="1:4" ht="20.100000000000001" customHeight="1" x14ac:dyDescent="0.25">
      <c r="A12" s="116"/>
      <c r="B12" s="115"/>
      <c r="C12" s="114"/>
      <c r="D12" s="114"/>
    </row>
    <row r="13" spans="1:4" ht="20.100000000000001" customHeight="1" x14ac:dyDescent="0.25">
      <c r="A13" s="116"/>
      <c r="B13" s="115"/>
      <c r="C13" s="114"/>
      <c r="D13" s="114"/>
    </row>
    <row r="14" spans="1:4" ht="20.100000000000001" customHeight="1" x14ac:dyDescent="0.25">
      <c r="A14" s="116"/>
      <c r="B14" s="115"/>
      <c r="C14" s="114"/>
      <c r="D14" s="114"/>
    </row>
    <row r="15" spans="1:4" ht="20.100000000000001" customHeight="1" x14ac:dyDescent="0.25">
      <c r="A15" s="116"/>
      <c r="B15" s="115"/>
      <c r="C15" s="114"/>
      <c r="D15" s="114"/>
    </row>
    <row r="16" spans="1:4" ht="20.100000000000001" customHeight="1" x14ac:dyDescent="0.25">
      <c r="A16" s="116"/>
      <c r="B16" s="115"/>
      <c r="C16" s="114"/>
      <c r="D16" s="114"/>
    </row>
    <row r="17" spans="1:4" ht="20.100000000000001" customHeight="1" x14ac:dyDescent="0.25">
      <c r="A17" s="116"/>
      <c r="B17" s="115"/>
      <c r="C17" s="114"/>
      <c r="D17" s="114"/>
    </row>
    <row r="18" spans="1:4" ht="20.100000000000001" customHeight="1" x14ac:dyDescent="0.25">
      <c r="A18" s="116"/>
      <c r="B18" s="115"/>
      <c r="C18" s="114"/>
      <c r="D18" s="114"/>
    </row>
    <row r="19" spans="1:4" ht="20.100000000000001" customHeight="1" x14ac:dyDescent="0.25">
      <c r="A19" s="116"/>
      <c r="B19" s="115"/>
      <c r="C19" s="114"/>
      <c r="D19" s="114"/>
    </row>
    <row r="20" spans="1:4" ht="20.100000000000001" customHeight="1" x14ac:dyDescent="0.25">
      <c r="A20" s="116"/>
      <c r="B20" s="115"/>
      <c r="C20" s="114"/>
      <c r="D20" s="114"/>
    </row>
    <row r="21" spans="1:4" ht="20.100000000000001" customHeight="1" x14ac:dyDescent="0.25">
      <c r="A21" s="116"/>
      <c r="B21" s="115"/>
      <c r="C21" s="114"/>
      <c r="D21" s="114"/>
    </row>
    <row r="22" spans="1:4" ht="20.100000000000001" customHeight="1" x14ac:dyDescent="0.25">
      <c r="A22" s="116"/>
      <c r="B22" s="115"/>
      <c r="C22" s="114"/>
      <c r="D22" s="114"/>
    </row>
    <row r="23" spans="1:4" ht="20.100000000000001" customHeight="1" x14ac:dyDescent="0.25">
      <c r="A23" s="116"/>
      <c r="B23" s="115"/>
      <c r="C23" s="114"/>
      <c r="D23" s="114"/>
    </row>
    <row r="24" spans="1:4" ht="20.100000000000001" customHeight="1" x14ac:dyDescent="0.25">
      <c r="A24" s="116"/>
      <c r="B24" s="115"/>
      <c r="C24" s="114"/>
      <c r="D24" s="114"/>
    </row>
    <row r="25" spans="1:4" ht="20.100000000000001" customHeight="1" x14ac:dyDescent="0.25">
      <c r="A25" s="116"/>
      <c r="B25" s="115"/>
      <c r="C25" s="114"/>
      <c r="D25" s="114"/>
    </row>
    <row r="26" spans="1:4" ht="20.100000000000001" customHeight="1" x14ac:dyDescent="0.25">
      <c r="A26" s="116"/>
      <c r="B26" s="115"/>
      <c r="C26" s="114"/>
      <c r="D26" s="114"/>
    </row>
    <row r="27" spans="1:4" ht="20.100000000000001" customHeight="1" x14ac:dyDescent="0.25">
      <c r="A27" s="116"/>
      <c r="B27" s="115"/>
      <c r="C27" s="114"/>
      <c r="D27" s="114"/>
    </row>
    <row r="28" spans="1:4" ht="20.100000000000001" customHeight="1" x14ac:dyDescent="0.25">
      <c r="A28" s="116"/>
      <c r="B28" s="115"/>
      <c r="C28" s="114"/>
      <c r="D28" s="114"/>
    </row>
    <row r="29" spans="1:4" ht="20.100000000000001" customHeight="1" x14ac:dyDescent="0.25">
      <c r="A29" s="116"/>
      <c r="B29" s="115"/>
      <c r="C29" s="114"/>
      <c r="D29" s="114"/>
    </row>
    <row r="30" spans="1:4" ht="20.100000000000001" customHeight="1" x14ac:dyDescent="0.25">
      <c r="A30" s="116"/>
      <c r="B30" s="115"/>
      <c r="C30" s="114"/>
      <c r="D30" s="114"/>
    </row>
    <row r="31" spans="1:4" ht="20.100000000000001" customHeight="1" x14ac:dyDescent="0.25">
      <c r="A31" s="116"/>
      <c r="B31" s="115"/>
      <c r="C31" s="114"/>
      <c r="D31" s="114"/>
    </row>
    <row r="32" spans="1:4" ht="20.100000000000001" customHeight="1" x14ac:dyDescent="0.25">
      <c r="A32" s="116"/>
      <c r="B32" s="115"/>
      <c r="C32" s="114"/>
      <c r="D32" s="114"/>
    </row>
    <row r="33" spans="1:4" ht="20.100000000000001" customHeight="1" thickBot="1" x14ac:dyDescent="0.3">
      <c r="A33" s="117"/>
      <c r="B33" s="119"/>
      <c r="C33" s="118"/>
      <c r="D33" s="118"/>
    </row>
    <row r="34" spans="1:4" ht="16.5" thickTop="1" x14ac:dyDescent="0.25"/>
  </sheetData>
  <mergeCells count="1">
    <mergeCell ref="A1:C1"/>
  </mergeCells>
  <pageMargins left="0.42" right="0.37" top="0.75" bottom="0.51" header="0.3" footer="0.3"/>
  <pageSetup orientation="portrait" r:id="rId1"/>
  <headerFooter>
    <oddHeader>&amp;C&amp;"Times New Roman,Regular"North Carolina Central University
Faculty / Staff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A1:C34"/>
  <sheetViews>
    <sheetView workbookViewId="0">
      <pane ySplit="2" topLeftCell="A3" activePane="bottomLeft" state="frozen"/>
      <selection pane="bottomLeft" activeCell="A3" sqref="A3"/>
    </sheetView>
  </sheetViews>
  <sheetFormatPr defaultColWidth="8.25" defaultRowHeight="15.75" x14ac:dyDescent="0.25"/>
  <cols>
    <col min="1" max="1" width="11.25" style="113" bestFit="1" customWidth="1"/>
    <col min="2" max="2" width="37.25" style="112" customWidth="1"/>
    <col min="3" max="16384" width="8.25" style="111"/>
  </cols>
  <sheetData>
    <row r="1" spans="1:3" ht="39.6" customHeight="1" thickBot="1" x14ac:dyDescent="0.3">
      <c r="A1" s="663" t="s">
        <v>118</v>
      </c>
      <c r="B1" s="664"/>
      <c r="C1" s="664"/>
    </row>
    <row r="2" spans="1:3" ht="24.4" customHeight="1" thickBot="1" x14ac:dyDescent="0.3">
      <c r="A2" s="123" t="s">
        <v>86</v>
      </c>
      <c r="B2" s="125" t="s">
        <v>115</v>
      </c>
      <c r="C2" s="124" t="s">
        <v>27</v>
      </c>
    </row>
    <row r="3" spans="1:3" ht="20.100000000000001" customHeight="1" x14ac:dyDescent="0.25">
      <c r="A3" s="120"/>
      <c r="B3" s="122"/>
      <c r="C3" s="121"/>
    </row>
    <row r="4" spans="1:3" ht="20.100000000000001" customHeight="1" x14ac:dyDescent="0.25">
      <c r="A4" s="116"/>
      <c r="B4" s="115"/>
      <c r="C4" s="114"/>
    </row>
    <row r="5" spans="1:3" ht="20.100000000000001" customHeight="1" x14ac:dyDescent="0.25">
      <c r="A5" s="116"/>
      <c r="B5" s="115"/>
      <c r="C5" s="114"/>
    </row>
    <row r="6" spans="1:3" ht="20.100000000000001" customHeight="1" x14ac:dyDescent="0.25">
      <c r="A6" s="116"/>
      <c r="B6" s="115"/>
      <c r="C6" s="114"/>
    </row>
    <row r="7" spans="1:3" ht="20.100000000000001" customHeight="1" x14ac:dyDescent="0.25">
      <c r="A7" s="116"/>
      <c r="B7" s="115"/>
      <c r="C7" s="114"/>
    </row>
    <row r="8" spans="1:3" ht="20.100000000000001" customHeight="1" x14ac:dyDescent="0.25">
      <c r="A8" s="116"/>
      <c r="B8" s="115"/>
      <c r="C8" s="114"/>
    </row>
    <row r="9" spans="1:3" ht="20.100000000000001" customHeight="1" x14ac:dyDescent="0.25">
      <c r="A9" s="116"/>
      <c r="B9" s="115"/>
      <c r="C9" s="114"/>
    </row>
    <row r="10" spans="1:3" ht="20.100000000000001" customHeight="1" x14ac:dyDescent="0.25">
      <c r="A10" s="116"/>
      <c r="B10" s="115"/>
      <c r="C10" s="114"/>
    </row>
    <row r="11" spans="1:3" ht="20.100000000000001" customHeight="1" x14ac:dyDescent="0.25">
      <c r="A11" s="116"/>
      <c r="B11" s="115"/>
      <c r="C11" s="114"/>
    </row>
    <row r="12" spans="1:3" ht="20.100000000000001" customHeight="1" x14ac:dyDescent="0.25">
      <c r="A12" s="116"/>
      <c r="B12" s="115"/>
      <c r="C12" s="114"/>
    </row>
    <row r="13" spans="1:3" ht="20.100000000000001" customHeight="1" x14ac:dyDescent="0.25">
      <c r="A13" s="116"/>
      <c r="B13" s="115"/>
      <c r="C13" s="114"/>
    </row>
    <row r="14" spans="1:3" ht="20.100000000000001" customHeight="1" x14ac:dyDescent="0.25">
      <c r="A14" s="116"/>
      <c r="B14" s="115"/>
      <c r="C14" s="114"/>
    </row>
    <row r="15" spans="1:3" ht="20.100000000000001" customHeight="1" x14ac:dyDescent="0.25">
      <c r="A15" s="116"/>
      <c r="B15" s="115"/>
      <c r="C15" s="114"/>
    </row>
    <row r="16" spans="1:3" ht="20.100000000000001" customHeight="1" x14ac:dyDescent="0.25">
      <c r="A16" s="116"/>
      <c r="B16" s="115"/>
      <c r="C16" s="114"/>
    </row>
    <row r="17" spans="1:3" ht="20.100000000000001" customHeight="1" x14ac:dyDescent="0.25">
      <c r="A17" s="116"/>
      <c r="B17" s="115"/>
      <c r="C17" s="114"/>
    </row>
    <row r="18" spans="1:3" ht="20.100000000000001" customHeight="1" x14ac:dyDescent="0.25">
      <c r="A18" s="116"/>
      <c r="B18" s="115"/>
      <c r="C18" s="114"/>
    </row>
    <row r="19" spans="1:3" ht="20.100000000000001" customHeight="1" x14ac:dyDescent="0.25">
      <c r="A19" s="116"/>
      <c r="B19" s="115"/>
      <c r="C19" s="114"/>
    </row>
    <row r="20" spans="1:3" ht="20.100000000000001" customHeight="1" x14ac:dyDescent="0.25">
      <c r="A20" s="116"/>
      <c r="B20" s="115"/>
      <c r="C20" s="114"/>
    </row>
    <row r="21" spans="1:3" ht="20.100000000000001" customHeight="1" x14ac:dyDescent="0.25">
      <c r="A21" s="116"/>
      <c r="B21" s="115"/>
      <c r="C21" s="114"/>
    </row>
    <row r="22" spans="1:3" ht="20.100000000000001" customHeight="1" x14ac:dyDescent="0.25">
      <c r="A22" s="116"/>
      <c r="B22" s="115"/>
      <c r="C22" s="114"/>
    </row>
    <row r="23" spans="1:3" ht="20.100000000000001" customHeight="1" x14ac:dyDescent="0.25">
      <c r="A23" s="116"/>
      <c r="B23" s="115"/>
      <c r="C23" s="114"/>
    </row>
    <row r="24" spans="1:3" ht="20.100000000000001" customHeight="1" x14ac:dyDescent="0.25">
      <c r="A24" s="116"/>
      <c r="B24" s="115"/>
      <c r="C24" s="114"/>
    </row>
    <row r="25" spans="1:3" ht="20.100000000000001" customHeight="1" x14ac:dyDescent="0.25">
      <c r="A25" s="116"/>
      <c r="B25" s="115"/>
      <c r="C25" s="114"/>
    </row>
    <row r="26" spans="1:3" ht="20.100000000000001" customHeight="1" x14ac:dyDescent="0.25">
      <c r="A26" s="116"/>
      <c r="B26" s="115"/>
      <c r="C26" s="114"/>
    </row>
    <row r="27" spans="1:3" ht="20.100000000000001" customHeight="1" x14ac:dyDescent="0.25">
      <c r="A27" s="116"/>
      <c r="B27" s="115"/>
      <c r="C27" s="114"/>
    </row>
    <row r="28" spans="1:3" ht="20.100000000000001" customHeight="1" x14ac:dyDescent="0.25">
      <c r="A28" s="116"/>
      <c r="B28" s="115"/>
      <c r="C28" s="114"/>
    </row>
    <row r="29" spans="1:3" ht="20.100000000000001" customHeight="1" x14ac:dyDescent="0.25">
      <c r="A29" s="116"/>
      <c r="B29" s="115"/>
      <c r="C29" s="114"/>
    </row>
    <row r="30" spans="1:3" ht="20.100000000000001" customHeight="1" x14ac:dyDescent="0.25">
      <c r="A30" s="116"/>
      <c r="B30" s="115"/>
      <c r="C30" s="114"/>
    </row>
    <row r="31" spans="1:3" ht="20.100000000000001" customHeight="1" x14ac:dyDescent="0.25">
      <c r="A31" s="116"/>
      <c r="B31" s="115"/>
      <c r="C31" s="114"/>
    </row>
    <row r="32" spans="1:3" ht="20.100000000000001" customHeight="1" x14ac:dyDescent="0.25">
      <c r="A32" s="116"/>
      <c r="B32" s="115"/>
      <c r="C32" s="114"/>
    </row>
    <row r="33" spans="1:3" ht="20.100000000000001" customHeight="1" thickBot="1" x14ac:dyDescent="0.3">
      <c r="A33" s="117"/>
      <c r="B33" s="119"/>
      <c r="C33" s="118"/>
    </row>
    <row r="34" spans="1:3" ht="16.5" thickTop="1" x14ac:dyDescent="0.25"/>
  </sheetData>
  <mergeCells count="1">
    <mergeCell ref="A1:C1"/>
  </mergeCells>
  <pageMargins left="0.42" right="0.37" top="0.75" bottom="0.51" header="0.3" footer="0.3"/>
  <pageSetup orientation="portrait" r:id="rId1"/>
  <headerFooter>
    <oddHeader>&amp;C&amp;"Times New Roman,Regular"North Carolina Central University
Non-Employee List</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tint="0.499984740745262"/>
  </sheetPr>
  <dimension ref="A1:L29"/>
  <sheetViews>
    <sheetView showGridLines="0" zoomScaleNormal="100" workbookViewId="0">
      <pane ySplit="3" topLeftCell="A4" activePane="bottomLeft" state="frozen"/>
      <selection pane="bottomLeft" activeCell="A25" sqref="A25:K26"/>
    </sheetView>
  </sheetViews>
  <sheetFormatPr defaultRowHeight="0" customHeight="1" zeroHeight="1" x14ac:dyDescent="0.25"/>
  <cols>
    <col min="1" max="1" width="8" style="86" customWidth="1"/>
    <col min="2" max="3" width="8" style="87" customWidth="1"/>
    <col min="4" max="4" width="7.625" style="87" customWidth="1"/>
    <col min="5" max="5" width="2.625" style="87" customWidth="1"/>
    <col min="6" max="6" width="8.125" style="87" customWidth="1"/>
    <col min="7" max="7" width="2.625" style="87" customWidth="1"/>
    <col min="8" max="8" width="9.25" style="87" customWidth="1"/>
    <col min="9" max="9" width="2.625" style="87" customWidth="1"/>
    <col min="10" max="10" width="12.5" style="87" customWidth="1"/>
    <col min="11" max="11" width="2.625" style="354" customWidth="1"/>
    <col min="12" max="12" width="0.625" style="52" customWidth="1"/>
    <col min="13" max="16384" width="9" style="52"/>
  </cols>
  <sheetData>
    <row r="1" spans="1:12" ht="18" customHeight="1" thickTop="1" x14ac:dyDescent="0.25">
      <c r="A1" s="704" t="s">
        <v>103</v>
      </c>
      <c r="B1" s="705"/>
      <c r="C1" s="705"/>
      <c r="D1" s="705"/>
      <c r="E1" s="705"/>
      <c r="F1" s="705"/>
      <c r="G1" s="705"/>
      <c r="H1" s="705"/>
      <c r="I1" s="705"/>
      <c r="J1" s="705"/>
      <c r="K1" s="706"/>
      <c r="L1" s="687"/>
    </row>
    <row r="2" spans="1:12" s="4" customFormat="1" ht="22.35" customHeight="1" x14ac:dyDescent="0.25">
      <c r="A2" s="695" t="s">
        <v>56</v>
      </c>
      <c r="B2" s="696"/>
      <c r="C2" s="696"/>
      <c r="D2" s="696"/>
      <c r="E2" s="696"/>
      <c r="F2" s="696"/>
      <c r="G2" s="696"/>
      <c r="H2" s="696"/>
      <c r="I2" s="696"/>
      <c r="J2" s="696"/>
      <c r="K2" s="697"/>
      <c r="L2" s="687"/>
    </row>
    <row r="3" spans="1:12" s="6" customFormat="1" ht="9" customHeight="1" thickBot="1" x14ac:dyDescent="0.2">
      <c r="A3" s="711"/>
      <c r="B3" s="712"/>
      <c r="C3" s="712"/>
      <c r="D3" s="712"/>
      <c r="E3" s="712"/>
      <c r="F3" s="712"/>
      <c r="G3" s="712"/>
      <c r="H3" s="712"/>
      <c r="I3" s="712"/>
      <c r="J3" s="712"/>
      <c r="K3" s="713"/>
      <c r="L3" s="687"/>
    </row>
    <row r="4" spans="1:12" ht="32.25" thickTop="1" x14ac:dyDescent="0.25">
      <c r="A4" s="667"/>
      <c r="B4" s="668"/>
      <c r="C4" s="668"/>
      <c r="D4" s="106" t="s">
        <v>49</v>
      </c>
      <c r="E4" s="32"/>
      <c r="F4" s="106" t="s">
        <v>50</v>
      </c>
      <c r="G4" s="32"/>
      <c r="H4" s="106" t="s">
        <v>51</v>
      </c>
      <c r="I4" s="31"/>
      <c r="J4" s="106" t="s">
        <v>80</v>
      </c>
      <c r="K4" s="340"/>
      <c r="L4" s="687"/>
    </row>
    <row r="5" spans="1:12" ht="3" customHeight="1" x14ac:dyDescent="0.25">
      <c r="A5" s="684"/>
      <c r="B5" s="685"/>
      <c r="C5" s="685"/>
      <c r="D5" s="685"/>
      <c r="E5" s="685"/>
      <c r="F5" s="685"/>
      <c r="G5" s="685"/>
      <c r="H5" s="685"/>
      <c r="I5" s="685"/>
      <c r="J5" s="685"/>
      <c r="K5" s="686"/>
      <c r="L5" s="687"/>
    </row>
    <row r="6" spans="1:12" ht="18" customHeight="1" x14ac:dyDescent="0.25">
      <c r="A6" s="702" t="s">
        <v>57</v>
      </c>
      <c r="B6" s="703"/>
      <c r="C6" s="703"/>
      <c r="D6" s="25">
        <v>731111</v>
      </c>
      <c r="E6" s="20"/>
      <c r="F6" s="25">
        <v>731211</v>
      </c>
      <c r="G6" s="26"/>
      <c r="H6" s="25">
        <v>731311</v>
      </c>
      <c r="I6" s="25"/>
      <c r="J6" s="25">
        <v>731411</v>
      </c>
      <c r="K6" s="21"/>
      <c r="L6" s="687"/>
    </row>
    <row r="7" spans="1:12" ht="18" customHeight="1" x14ac:dyDescent="0.25">
      <c r="A7" s="665" t="s">
        <v>58</v>
      </c>
      <c r="B7" s="666"/>
      <c r="C7" s="666"/>
      <c r="D7" s="27">
        <v>731121</v>
      </c>
      <c r="E7" s="22"/>
      <c r="F7" s="27">
        <v>731221</v>
      </c>
      <c r="G7" s="28"/>
      <c r="H7" s="27">
        <v>731320</v>
      </c>
      <c r="I7" s="27"/>
      <c r="J7" s="27">
        <v>731421</v>
      </c>
      <c r="K7" s="23"/>
      <c r="L7" s="687"/>
    </row>
    <row r="8" spans="1:12" ht="18" customHeight="1" x14ac:dyDescent="0.25">
      <c r="A8" s="665" t="s">
        <v>59</v>
      </c>
      <c r="B8" s="666"/>
      <c r="C8" s="666"/>
      <c r="D8" s="27">
        <v>731141</v>
      </c>
      <c r="E8" s="22"/>
      <c r="F8" s="27">
        <v>731241</v>
      </c>
      <c r="G8" s="28"/>
      <c r="H8" s="27">
        <v>731341</v>
      </c>
      <c r="I8" s="27"/>
      <c r="J8" s="27">
        <v>731470</v>
      </c>
      <c r="K8" s="23"/>
      <c r="L8" s="687"/>
    </row>
    <row r="9" spans="1:12" ht="18" customHeight="1" x14ac:dyDescent="0.25">
      <c r="A9" s="665" t="s">
        <v>60</v>
      </c>
      <c r="B9" s="666"/>
      <c r="C9" s="666"/>
      <c r="D9" s="27">
        <v>731151</v>
      </c>
      <c r="E9" s="22"/>
      <c r="F9" s="27">
        <v>731251</v>
      </c>
      <c r="G9" s="28"/>
      <c r="H9" s="27">
        <v>731351</v>
      </c>
      <c r="I9" s="27"/>
      <c r="J9" s="27">
        <v>731452</v>
      </c>
      <c r="K9" s="23"/>
      <c r="L9" s="687"/>
    </row>
    <row r="10" spans="1:12" ht="18" customHeight="1" x14ac:dyDescent="0.25">
      <c r="A10" s="665" t="s">
        <v>123</v>
      </c>
      <c r="B10" s="666"/>
      <c r="C10" s="666"/>
      <c r="D10" s="27">
        <v>731160</v>
      </c>
      <c r="E10" s="22"/>
      <c r="F10" s="27">
        <v>731260</v>
      </c>
      <c r="G10" s="28"/>
      <c r="H10" s="27">
        <v>731360</v>
      </c>
      <c r="I10" s="27"/>
      <c r="J10" s="27">
        <v>731461</v>
      </c>
      <c r="K10" s="23"/>
      <c r="L10" s="687"/>
    </row>
    <row r="11" spans="1:12" ht="18" customHeight="1" x14ac:dyDescent="0.25">
      <c r="A11" s="665" t="s">
        <v>124</v>
      </c>
      <c r="B11" s="666"/>
      <c r="C11" s="666"/>
      <c r="D11" s="27">
        <v>731170</v>
      </c>
      <c r="E11" s="22"/>
      <c r="F11" s="27" t="s">
        <v>166</v>
      </c>
      <c r="G11" s="28"/>
      <c r="H11" s="27" t="s">
        <v>166</v>
      </c>
      <c r="I11" s="27"/>
      <c r="J11" s="27" t="s">
        <v>166</v>
      </c>
      <c r="K11" s="23"/>
      <c r="L11" s="687"/>
    </row>
    <row r="12" spans="1:12" ht="18" customHeight="1" x14ac:dyDescent="0.25">
      <c r="A12" s="698" t="s">
        <v>13</v>
      </c>
      <c r="B12" s="699"/>
      <c r="C12" s="699"/>
      <c r="D12" s="29">
        <v>731190</v>
      </c>
      <c r="E12" s="24"/>
      <c r="F12" s="29">
        <v>731290</v>
      </c>
      <c r="G12" s="30"/>
      <c r="H12" s="29">
        <v>731390</v>
      </c>
      <c r="I12" s="29"/>
      <c r="J12" s="29">
        <v>731490</v>
      </c>
      <c r="K12" s="19"/>
      <c r="L12" s="687"/>
    </row>
    <row r="13" spans="1:12" ht="3" customHeight="1" thickBot="1" x14ac:dyDescent="0.3">
      <c r="A13" s="708"/>
      <c r="B13" s="709"/>
      <c r="C13" s="709"/>
      <c r="D13" s="709"/>
      <c r="E13" s="709"/>
      <c r="F13" s="709"/>
      <c r="G13" s="709"/>
      <c r="H13" s="709"/>
      <c r="I13" s="709"/>
      <c r="J13" s="709"/>
      <c r="K13" s="710"/>
      <c r="L13" s="687"/>
    </row>
    <row r="14" spans="1:12" ht="21" customHeight="1" thickTop="1" thickBot="1" x14ac:dyDescent="0.3">
      <c r="A14" s="681" t="s">
        <v>307</v>
      </c>
      <c r="B14" s="682"/>
      <c r="C14" s="682"/>
      <c r="D14" s="682"/>
      <c r="E14" s="700"/>
      <c r="F14" s="700"/>
      <c r="G14" s="700"/>
      <c r="H14" s="700"/>
      <c r="I14" s="700"/>
      <c r="J14" s="700"/>
      <c r="K14" s="701"/>
      <c r="L14" s="687"/>
    </row>
    <row r="15" spans="1:12" ht="3" customHeight="1" thickTop="1" x14ac:dyDescent="0.25">
      <c r="A15" s="669"/>
      <c r="B15" s="670"/>
      <c r="C15" s="670"/>
      <c r="D15" s="670"/>
      <c r="E15" s="670"/>
      <c r="F15" s="670"/>
      <c r="G15" s="670"/>
      <c r="H15" s="670"/>
      <c r="I15" s="670"/>
      <c r="J15" s="670"/>
      <c r="K15" s="671"/>
      <c r="L15" s="687"/>
    </row>
    <row r="16" spans="1:12" ht="31.5" x14ac:dyDescent="0.25">
      <c r="A16" s="707"/>
      <c r="B16" s="693"/>
      <c r="C16" s="693"/>
      <c r="D16" s="106" t="s">
        <v>49</v>
      </c>
      <c r="E16" s="107"/>
      <c r="F16" s="106" t="s">
        <v>50</v>
      </c>
      <c r="G16" s="107"/>
      <c r="H16" s="106" t="s">
        <v>51</v>
      </c>
      <c r="I16" s="31"/>
      <c r="J16" s="106" t="s">
        <v>80</v>
      </c>
      <c r="K16" s="340"/>
      <c r="L16" s="687"/>
    </row>
    <row r="17" spans="1:12" ht="3" customHeight="1" x14ac:dyDescent="0.25">
      <c r="A17" s="692"/>
      <c r="B17" s="693"/>
      <c r="C17" s="693"/>
      <c r="D17" s="693"/>
      <c r="E17" s="693"/>
      <c r="F17" s="693"/>
      <c r="G17" s="693"/>
      <c r="H17" s="693"/>
      <c r="I17" s="693"/>
      <c r="J17" s="693"/>
      <c r="K17" s="694"/>
      <c r="L17" s="687"/>
    </row>
    <row r="18" spans="1:12" ht="18" customHeight="1" x14ac:dyDescent="0.25">
      <c r="A18" s="690" t="s">
        <v>6</v>
      </c>
      <c r="B18" s="691"/>
      <c r="C18" s="691"/>
      <c r="D18" s="33">
        <v>8.4</v>
      </c>
      <c r="E18" s="34"/>
      <c r="F18" s="33">
        <v>8.4</v>
      </c>
      <c r="G18" s="34"/>
      <c r="H18" s="33" t="s">
        <v>75</v>
      </c>
      <c r="I18" s="33"/>
      <c r="J18" s="33" t="s">
        <v>75</v>
      </c>
      <c r="K18" s="35"/>
      <c r="L18" s="687"/>
    </row>
    <row r="19" spans="1:12" ht="18" customHeight="1" x14ac:dyDescent="0.25">
      <c r="A19" s="676" t="s">
        <v>14</v>
      </c>
      <c r="B19" s="677"/>
      <c r="C19" s="677"/>
      <c r="D19" s="36">
        <v>11</v>
      </c>
      <c r="E19" s="37"/>
      <c r="F19" s="36">
        <v>11</v>
      </c>
      <c r="G19" s="37"/>
      <c r="H19" s="36" t="s">
        <v>75</v>
      </c>
      <c r="I19" s="36"/>
      <c r="J19" s="36" t="s">
        <v>75</v>
      </c>
      <c r="K19" s="38"/>
      <c r="L19" s="687"/>
    </row>
    <row r="20" spans="1:12" ht="18" customHeight="1" x14ac:dyDescent="0.25">
      <c r="A20" s="676" t="s">
        <v>8</v>
      </c>
      <c r="B20" s="677"/>
      <c r="C20" s="677"/>
      <c r="D20" s="36">
        <v>18.899999999999999</v>
      </c>
      <c r="E20" s="37"/>
      <c r="F20" s="36">
        <v>21.6</v>
      </c>
      <c r="G20" s="37"/>
      <c r="H20" s="36" t="s">
        <v>75</v>
      </c>
      <c r="I20" s="36"/>
      <c r="J20" s="36" t="s">
        <v>75</v>
      </c>
      <c r="K20" s="38"/>
      <c r="L20" s="687"/>
    </row>
    <row r="21" spans="1:12" ht="18" customHeight="1" x14ac:dyDescent="0.25">
      <c r="A21" s="688" t="s">
        <v>12</v>
      </c>
      <c r="B21" s="689"/>
      <c r="C21" s="689"/>
      <c r="D21" s="39">
        <v>71.2</v>
      </c>
      <c r="E21" s="40"/>
      <c r="F21" s="39">
        <v>84.1</v>
      </c>
      <c r="G21" s="40"/>
      <c r="H21" s="39" t="s">
        <v>75</v>
      </c>
      <c r="I21" s="39"/>
      <c r="J21" s="39" t="s">
        <v>75</v>
      </c>
      <c r="K21" s="41"/>
      <c r="L21" s="687"/>
    </row>
    <row r="22" spans="1:12" ht="3" customHeight="1" thickBot="1" x14ac:dyDescent="0.3">
      <c r="A22" s="673"/>
      <c r="B22" s="674"/>
      <c r="C22" s="674"/>
      <c r="D22" s="674"/>
      <c r="E22" s="674"/>
      <c r="F22" s="674"/>
      <c r="G22" s="674"/>
      <c r="H22" s="674"/>
      <c r="I22" s="674"/>
      <c r="J22" s="674"/>
      <c r="K22" s="675"/>
      <c r="L22" s="687"/>
    </row>
    <row r="23" spans="1:12" ht="21" customHeight="1" thickTop="1" thickBot="1" x14ac:dyDescent="0.3">
      <c r="A23" s="681" t="s">
        <v>308</v>
      </c>
      <c r="B23" s="682"/>
      <c r="C23" s="682"/>
      <c r="D23" s="682"/>
      <c r="E23" s="682"/>
      <c r="F23" s="682"/>
      <c r="G23" s="682"/>
      <c r="H23" s="682"/>
      <c r="I23" s="682"/>
      <c r="J23" s="682"/>
      <c r="K23" s="683"/>
      <c r="L23" s="687"/>
    </row>
    <row r="24" spans="1:12" ht="3" customHeight="1" thickTop="1" x14ac:dyDescent="0.25">
      <c r="A24" s="669"/>
      <c r="B24" s="670"/>
      <c r="C24" s="670"/>
      <c r="D24" s="670"/>
      <c r="E24" s="670"/>
      <c r="F24" s="670"/>
      <c r="G24" s="670"/>
      <c r="H24" s="670"/>
      <c r="I24" s="670"/>
      <c r="J24" s="670"/>
      <c r="K24" s="671"/>
      <c r="L24" s="687"/>
    </row>
    <row r="25" spans="1:12" ht="15.75" x14ac:dyDescent="0.25">
      <c r="A25" s="678" t="s">
        <v>344</v>
      </c>
      <c r="B25" s="679"/>
      <c r="C25" s="679"/>
      <c r="D25" s="679"/>
      <c r="E25" s="679"/>
      <c r="F25" s="679"/>
      <c r="G25" s="679"/>
      <c r="H25" s="679"/>
      <c r="I25" s="679"/>
      <c r="J25" s="679"/>
      <c r="K25" s="680"/>
      <c r="L25" s="687"/>
    </row>
    <row r="26" spans="1:12" ht="21.75" customHeight="1" x14ac:dyDescent="0.25">
      <c r="A26" s="678"/>
      <c r="B26" s="679"/>
      <c r="C26" s="679"/>
      <c r="D26" s="679"/>
      <c r="E26" s="679"/>
      <c r="F26" s="679"/>
      <c r="G26" s="679"/>
      <c r="H26" s="679"/>
      <c r="I26" s="679"/>
      <c r="J26" s="679"/>
      <c r="K26" s="680"/>
      <c r="L26" s="687"/>
    </row>
    <row r="27" spans="1:12" ht="18" customHeight="1" x14ac:dyDescent="0.25">
      <c r="A27" s="379">
        <v>0.54500000000000004</v>
      </c>
      <c r="B27" s="755">
        <v>100</v>
      </c>
      <c r="C27" s="755"/>
      <c r="D27" s="755"/>
      <c r="E27" s="755"/>
      <c r="F27" s="755"/>
      <c r="G27" s="755"/>
      <c r="H27" s="755"/>
      <c r="I27" s="755"/>
      <c r="J27" s="755"/>
      <c r="K27" s="756"/>
      <c r="L27" s="687"/>
    </row>
    <row r="28" spans="1:12" ht="18" customHeight="1" thickBot="1" x14ac:dyDescent="0.3">
      <c r="A28" s="380">
        <v>0.33</v>
      </c>
      <c r="B28" s="757">
        <f>$B$27</f>
        <v>100</v>
      </c>
      <c r="C28" s="757"/>
      <c r="D28" s="757"/>
      <c r="E28" s="757"/>
      <c r="F28" s="757"/>
      <c r="G28" s="757"/>
      <c r="H28" s="757"/>
      <c r="I28" s="757"/>
      <c r="J28" s="757"/>
      <c r="K28" s="758"/>
      <c r="L28" s="687"/>
    </row>
    <row r="29" spans="1:12" ht="12.75" customHeight="1" thickTop="1" x14ac:dyDescent="0.25">
      <c r="A29" s="672"/>
      <c r="B29" s="672"/>
      <c r="C29" s="672"/>
      <c r="D29" s="672"/>
      <c r="E29" s="672"/>
      <c r="F29" s="672"/>
      <c r="G29" s="672"/>
      <c r="H29" s="672"/>
      <c r="I29" s="672"/>
      <c r="J29" s="672"/>
      <c r="K29" s="672"/>
    </row>
  </sheetData>
  <sheetProtection algorithmName="SHA-512" hashValue="lvr8onqyL2cSufny/v+wuBNt6SIrpHtNdiFMwKy+eHTk3POdTX3Fqth7z0iRowm6/ZE4SBYGqJ4Hh14oVjfkMQ==" saltValue="21s/MYodXsz+C8e5IgRdwA==" spinCount="100000" sheet="1" selectLockedCells="1"/>
  <customSheetViews>
    <customSheetView guid="{2D4436FC-B6E6-40F3-866C-CA3DDDF4B171}" hiddenRows="1" hiddenColumns="1">
      <pane ySplit="1" topLeftCell="A2" activePane="bottomLeft" state="frozen"/>
      <selection pane="bottomLeft" activeCell="A14" sqref="A14:J14"/>
      <pageMargins left="0.7" right="0.7" top="0.75" bottom="0.75" header="0.3" footer="0.3"/>
      <pageSetup orientation="portrait" horizontalDpi="1200" verticalDpi="1200" r:id="rId1"/>
      <headerFooter>
        <oddHeader>&amp;C&amp;"-,Bold"&amp;16&amp;U&amp;A</oddHeader>
        <oddFooter>&amp;C&amp;F</oddFooter>
      </headerFooter>
    </customSheetView>
  </customSheetViews>
  <mergeCells count="29">
    <mergeCell ref="L1:L28"/>
    <mergeCell ref="A7:C7"/>
    <mergeCell ref="A21:C21"/>
    <mergeCell ref="A18:C18"/>
    <mergeCell ref="A17:K17"/>
    <mergeCell ref="A2:K2"/>
    <mergeCell ref="A12:C12"/>
    <mergeCell ref="A11:C11"/>
    <mergeCell ref="A8:C8"/>
    <mergeCell ref="A9:C9"/>
    <mergeCell ref="A14:K14"/>
    <mergeCell ref="A6:C6"/>
    <mergeCell ref="A1:K1"/>
    <mergeCell ref="A16:C16"/>
    <mergeCell ref="A13:K13"/>
    <mergeCell ref="A3:K3"/>
    <mergeCell ref="A10:C10"/>
    <mergeCell ref="A4:C4"/>
    <mergeCell ref="A15:K15"/>
    <mergeCell ref="A29:K29"/>
    <mergeCell ref="B27:K27"/>
    <mergeCell ref="A22:K22"/>
    <mergeCell ref="B28:K28"/>
    <mergeCell ref="A19:C19"/>
    <mergeCell ref="A20:C20"/>
    <mergeCell ref="A25:K26"/>
    <mergeCell ref="A24:K24"/>
    <mergeCell ref="A23:K23"/>
    <mergeCell ref="A5:K5"/>
  </mergeCells>
  <printOptions horizontalCentered="1"/>
  <pageMargins left="0.7" right="0.7" top="0.75" bottom="0.75" header="0.3" footer="0.3"/>
  <pageSetup orientation="portrait" horizontalDpi="1200" verticalDpi="1200" r:id="rId2"/>
  <headerFooter>
    <oddFooter>&amp;L&amp;8&amp;A&amp;C&amp;8Page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O28"/>
  <sheetViews>
    <sheetView workbookViewId="0">
      <selection activeCell="O36" sqref="O36"/>
    </sheetView>
  </sheetViews>
  <sheetFormatPr defaultColWidth="8.25" defaultRowHeight="15.75" x14ac:dyDescent="0.25"/>
  <cols>
    <col min="1" max="1" width="3" style="144" customWidth="1"/>
    <col min="2" max="2" width="3.25" style="144" customWidth="1"/>
    <col min="3" max="3" width="4.125" style="144" customWidth="1"/>
    <col min="4" max="4" width="1.875" style="144" customWidth="1"/>
    <col min="5" max="5" width="13.75" style="144" customWidth="1"/>
    <col min="6" max="6" width="14.75" style="144" customWidth="1"/>
    <col min="7" max="7" width="8.25" style="144"/>
    <col min="8" max="8" width="11.75" style="144" customWidth="1"/>
    <col min="9" max="9" width="13.5" style="144" customWidth="1"/>
    <col min="10" max="10" width="8.25" style="144"/>
    <col min="11" max="11" width="13.75" style="144" customWidth="1"/>
    <col min="12" max="12" width="1.875" style="144" customWidth="1"/>
    <col min="13" max="13" width="2.375" style="144" customWidth="1"/>
    <col min="14" max="14" width="3.875" style="144" customWidth="1"/>
    <col min="15" max="15" width="10.375" style="144" customWidth="1"/>
    <col min="16" max="16384" width="8.25" style="144"/>
  </cols>
  <sheetData>
    <row r="2" spans="2:15" ht="15" customHeight="1" x14ac:dyDescent="0.25">
      <c r="B2" s="146"/>
      <c r="C2" s="147"/>
      <c r="D2" s="147"/>
      <c r="E2" s="147"/>
      <c r="F2" s="147"/>
      <c r="G2" s="147"/>
      <c r="H2" s="147"/>
      <c r="I2" s="147"/>
      <c r="J2" s="714"/>
      <c r="K2" s="714"/>
      <c r="L2" s="714"/>
      <c r="M2" s="714"/>
      <c r="N2" s="148"/>
    </row>
    <row r="3" spans="2:15" ht="15" customHeight="1" x14ac:dyDescent="0.25">
      <c r="B3" s="149"/>
      <c r="C3" s="131"/>
      <c r="D3" s="131"/>
      <c r="E3" s="131"/>
      <c r="F3" s="131"/>
      <c r="G3" s="131"/>
      <c r="H3" s="131"/>
      <c r="I3" s="131"/>
      <c r="J3" s="715"/>
      <c r="K3" s="715"/>
      <c r="L3" s="715"/>
      <c r="M3" s="715"/>
      <c r="N3" s="150"/>
    </row>
    <row r="4" spans="2:15" ht="25.5" customHeight="1" x14ac:dyDescent="0.3">
      <c r="B4" s="149"/>
      <c r="C4" s="131"/>
      <c r="D4" s="131"/>
      <c r="E4" s="131"/>
      <c r="F4" s="131"/>
      <c r="G4" s="155" t="s">
        <v>103</v>
      </c>
      <c r="H4" s="131"/>
      <c r="I4" s="131"/>
      <c r="J4" s="715"/>
      <c r="K4" s="715"/>
      <c r="L4" s="715"/>
      <c r="M4" s="715"/>
      <c r="N4" s="150"/>
    </row>
    <row r="5" spans="2:15" ht="7.5" customHeight="1" x14ac:dyDescent="0.3">
      <c r="B5" s="149"/>
      <c r="C5" s="131"/>
      <c r="D5" s="131"/>
      <c r="E5" s="131"/>
      <c r="F5" s="131"/>
      <c r="G5" s="155"/>
      <c r="H5" s="131"/>
      <c r="I5" s="131"/>
      <c r="J5" s="131"/>
      <c r="K5" s="131"/>
      <c r="L5" s="131"/>
      <c r="M5" s="131"/>
      <c r="N5" s="150"/>
    </row>
    <row r="6" spans="2:15" ht="7.5" customHeight="1" x14ac:dyDescent="0.25">
      <c r="B6" s="149"/>
      <c r="C6" s="131"/>
      <c r="D6" s="131"/>
      <c r="E6" s="131"/>
      <c r="F6" s="131"/>
      <c r="G6" s="131"/>
      <c r="H6" s="131"/>
      <c r="I6" s="131"/>
      <c r="J6" s="131"/>
      <c r="K6" s="131"/>
      <c r="L6" s="131"/>
      <c r="M6" s="131"/>
      <c r="N6" s="150"/>
    </row>
    <row r="7" spans="2:15" ht="7.5" customHeight="1" x14ac:dyDescent="0.25">
      <c r="B7" s="149"/>
      <c r="C7" s="131"/>
      <c r="D7" s="131"/>
      <c r="E7" s="131"/>
      <c r="F7" s="131"/>
      <c r="G7" s="131"/>
      <c r="H7" s="131"/>
      <c r="I7" s="131"/>
      <c r="J7" s="131"/>
      <c r="K7" s="131"/>
      <c r="L7" s="131"/>
      <c r="M7" s="131"/>
      <c r="N7" s="150"/>
    </row>
    <row r="8" spans="2:15" ht="7.5" customHeight="1" thickBot="1" x14ac:dyDescent="0.3">
      <c r="B8" s="149"/>
      <c r="C8" s="131"/>
      <c r="D8" s="131"/>
      <c r="E8" s="131"/>
      <c r="F8" s="131"/>
      <c r="G8" s="131"/>
      <c r="H8" s="131"/>
      <c r="I8" s="131"/>
      <c r="J8" s="131"/>
      <c r="K8" s="131"/>
      <c r="L8" s="131"/>
      <c r="M8" s="131"/>
      <c r="N8" s="150"/>
    </row>
    <row r="9" spans="2:15" x14ac:dyDescent="0.25">
      <c r="B9" s="149"/>
      <c r="C9" s="127"/>
      <c r="D9" s="128"/>
      <c r="E9" s="128"/>
      <c r="F9" s="128"/>
      <c r="G9" s="128"/>
      <c r="H9" s="128"/>
      <c r="I9" s="128"/>
      <c r="J9" s="128"/>
      <c r="K9" s="128"/>
      <c r="L9" s="128"/>
      <c r="M9" s="129"/>
      <c r="N9" s="150"/>
    </row>
    <row r="10" spans="2:15" ht="26.25" x14ac:dyDescent="0.4">
      <c r="B10" s="149"/>
      <c r="C10" s="716" t="s">
        <v>104</v>
      </c>
      <c r="D10" s="717"/>
      <c r="E10" s="717"/>
      <c r="F10" s="717"/>
      <c r="G10" s="717"/>
      <c r="H10" s="717"/>
      <c r="I10" s="717"/>
      <c r="J10" s="717"/>
      <c r="K10" s="717"/>
      <c r="L10" s="717"/>
      <c r="M10" s="718"/>
      <c r="N10" s="150"/>
    </row>
    <row r="11" spans="2:15" x14ac:dyDescent="0.25">
      <c r="B11" s="149"/>
      <c r="C11" s="140"/>
      <c r="D11" s="141"/>
      <c r="E11" s="141"/>
      <c r="F11" s="141"/>
      <c r="G11" s="141"/>
      <c r="H11" s="141"/>
      <c r="I11" s="141"/>
      <c r="J11" s="141"/>
      <c r="K11" s="141"/>
      <c r="L11" s="141"/>
      <c r="M11" s="142"/>
      <c r="N11" s="150"/>
    </row>
    <row r="12" spans="2:15" x14ac:dyDescent="0.25">
      <c r="B12" s="149"/>
      <c r="C12" s="140"/>
      <c r="D12" s="141"/>
      <c r="E12" s="141"/>
      <c r="F12" s="141"/>
      <c r="G12" s="141"/>
      <c r="H12" s="141"/>
      <c r="I12" s="141"/>
      <c r="J12" s="141"/>
      <c r="K12" s="141"/>
      <c r="L12" s="141"/>
      <c r="M12" s="142"/>
      <c r="N12" s="151"/>
      <c r="O12" s="145"/>
    </row>
    <row r="13" spans="2:15" x14ac:dyDescent="0.25">
      <c r="B13" s="149"/>
      <c r="C13" s="140"/>
      <c r="D13" s="141"/>
      <c r="E13" s="141"/>
      <c r="F13" s="141"/>
      <c r="G13" s="141"/>
      <c r="H13" s="141"/>
      <c r="I13" s="141"/>
      <c r="J13" s="141"/>
      <c r="K13" s="141"/>
      <c r="L13" s="133"/>
      <c r="M13" s="134"/>
      <c r="N13" s="151"/>
      <c r="O13" s="145"/>
    </row>
    <row r="14" spans="2:15" x14ac:dyDescent="0.25">
      <c r="B14" s="149"/>
      <c r="C14" s="140"/>
      <c r="D14" s="143" t="s">
        <v>88</v>
      </c>
      <c r="E14" s="141"/>
      <c r="F14" s="141"/>
      <c r="G14" s="143"/>
      <c r="H14" s="141"/>
      <c r="I14" s="141"/>
      <c r="J14" s="141"/>
      <c r="K14" s="141"/>
      <c r="L14" s="133"/>
      <c r="M14" s="134"/>
      <c r="N14" s="151"/>
      <c r="O14" s="145"/>
    </row>
    <row r="15" spans="2:15" x14ac:dyDescent="0.25">
      <c r="B15" s="149"/>
      <c r="C15" s="140"/>
      <c r="D15" s="141"/>
      <c r="E15" s="141"/>
      <c r="F15" s="141"/>
      <c r="G15" s="141"/>
      <c r="H15" s="141"/>
      <c r="I15" s="141"/>
      <c r="J15" s="141"/>
      <c r="K15" s="141"/>
      <c r="L15" s="133"/>
      <c r="M15" s="134"/>
      <c r="N15" s="151"/>
      <c r="O15" s="145"/>
    </row>
    <row r="16" spans="2:15" x14ac:dyDescent="0.25">
      <c r="B16" s="149"/>
      <c r="C16" s="140"/>
      <c r="D16" s="143" t="s">
        <v>89</v>
      </c>
      <c r="E16" s="141"/>
      <c r="F16" s="141"/>
      <c r="G16" s="141"/>
      <c r="H16" s="141"/>
      <c r="I16" s="141"/>
      <c r="J16" s="141"/>
      <c r="K16" s="141"/>
      <c r="L16" s="133"/>
      <c r="M16" s="134"/>
      <c r="N16" s="151"/>
      <c r="O16" s="145"/>
    </row>
    <row r="17" spans="2:15" x14ac:dyDescent="0.25">
      <c r="B17" s="149"/>
      <c r="C17" s="130"/>
      <c r="D17" s="133"/>
      <c r="E17" s="719" t="s">
        <v>127</v>
      </c>
      <c r="F17" s="719"/>
      <c r="G17" s="133"/>
      <c r="H17" s="133"/>
      <c r="I17" s="133"/>
      <c r="J17" s="133"/>
      <c r="K17" s="133"/>
      <c r="L17" s="133"/>
      <c r="M17" s="134"/>
      <c r="N17" s="151"/>
      <c r="O17" s="145"/>
    </row>
    <row r="18" spans="2:15" x14ac:dyDescent="0.25">
      <c r="B18" s="149"/>
      <c r="C18" s="130"/>
      <c r="D18" s="131"/>
      <c r="E18" s="133"/>
      <c r="F18" s="133"/>
      <c r="G18" s="133"/>
      <c r="H18" s="133"/>
      <c r="I18" s="133"/>
      <c r="J18" s="133"/>
      <c r="K18" s="133"/>
      <c r="L18" s="133"/>
      <c r="M18" s="134"/>
      <c r="N18" s="151"/>
      <c r="O18" s="145"/>
    </row>
    <row r="19" spans="2:15" x14ac:dyDescent="0.25">
      <c r="B19" s="149"/>
      <c r="C19" s="130"/>
      <c r="D19" s="135"/>
      <c r="E19" s="131"/>
      <c r="F19" s="131"/>
      <c r="G19" s="131"/>
      <c r="H19" s="131"/>
      <c r="I19" s="131"/>
      <c r="J19" s="131"/>
      <c r="K19" s="131"/>
      <c r="L19" s="131"/>
      <c r="M19" s="132"/>
      <c r="N19" s="150"/>
    </row>
    <row r="20" spans="2:15" x14ac:dyDescent="0.25">
      <c r="B20" s="149"/>
      <c r="C20" s="130"/>
      <c r="D20" s="131"/>
      <c r="E20" s="131"/>
      <c r="F20" s="131"/>
      <c r="G20" s="131"/>
      <c r="H20" s="131"/>
      <c r="I20" s="131"/>
      <c r="J20" s="131"/>
      <c r="K20" s="131"/>
      <c r="L20" s="131"/>
      <c r="M20" s="132"/>
      <c r="N20" s="150"/>
    </row>
    <row r="21" spans="2:15" x14ac:dyDescent="0.25">
      <c r="B21" s="149"/>
      <c r="C21" s="130"/>
      <c r="D21" s="131"/>
      <c r="E21" s="136"/>
      <c r="F21" s="136"/>
      <c r="G21" s="131"/>
      <c r="H21" s="131"/>
      <c r="I21" s="131"/>
      <c r="J21" s="136"/>
      <c r="K21" s="136"/>
      <c r="L21" s="131"/>
      <c r="M21" s="132"/>
      <c r="N21" s="150"/>
    </row>
    <row r="22" spans="2:15" x14ac:dyDescent="0.25">
      <c r="B22" s="149"/>
      <c r="C22" s="130"/>
      <c r="D22" s="131"/>
      <c r="E22" s="131" t="s">
        <v>111</v>
      </c>
      <c r="F22" s="131"/>
      <c r="G22" s="131"/>
      <c r="H22" s="131"/>
      <c r="I22" s="131"/>
      <c r="J22" s="131" t="s">
        <v>112</v>
      </c>
      <c r="K22" s="131"/>
      <c r="L22" s="131"/>
      <c r="M22" s="132"/>
      <c r="N22" s="150"/>
    </row>
    <row r="23" spans="2:15" x14ac:dyDescent="0.25">
      <c r="B23" s="149"/>
      <c r="C23" s="130"/>
      <c r="D23" s="131"/>
      <c r="E23" s="131"/>
      <c r="F23" s="131"/>
      <c r="G23" s="131"/>
      <c r="H23" s="131"/>
      <c r="I23" s="131"/>
      <c r="J23" s="131"/>
      <c r="K23" s="131"/>
      <c r="L23" s="131"/>
      <c r="M23" s="132"/>
      <c r="N23" s="150"/>
    </row>
    <row r="24" spans="2:15" x14ac:dyDescent="0.25">
      <c r="B24" s="149"/>
      <c r="C24" s="130"/>
      <c r="D24" s="131"/>
      <c r="E24" s="136"/>
      <c r="F24" s="136"/>
      <c r="G24" s="131"/>
      <c r="H24" s="131"/>
      <c r="I24" s="131"/>
      <c r="J24" s="136"/>
      <c r="K24" s="136"/>
      <c r="L24" s="136"/>
      <c r="M24" s="132"/>
      <c r="N24" s="150"/>
    </row>
    <row r="25" spans="2:15" x14ac:dyDescent="0.25">
      <c r="B25" s="149"/>
      <c r="C25" s="130"/>
      <c r="D25" s="131"/>
      <c r="E25" s="719" t="s">
        <v>125</v>
      </c>
      <c r="F25" s="719"/>
      <c r="G25" s="131"/>
      <c r="H25" s="131"/>
      <c r="I25" s="131"/>
      <c r="J25" s="720" t="s">
        <v>126</v>
      </c>
      <c r="K25" s="720"/>
      <c r="L25" s="720"/>
      <c r="M25" s="132"/>
      <c r="N25" s="150"/>
    </row>
    <row r="26" spans="2:15" ht="16.5" thickBot="1" x14ac:dyDescent="0.3">
      <c r="B26" s="149"/>
      <c r="C26" s="137"/>
      <c r="D26" s="138"/>
      <c r="E26" s="138"/>
      <c r="F26" s="138"/>
      <c r="G26" s="138"/>
      <c r="H26" s="138"/>
      <c r="I26" s="138"/>
      <c r="J26" s="138"/>
      <c r="K26" s="138"/>
      <c r="L26" s="138"/>
      <c r="M26" s="139"/>
      <c r="N26" s="150"/>
    </row>
    <row r="27" spans="2:15" ht="16.5" thickBot="1" x14ac:dyDescent="0.3">
      <c r="B27" s="152"/>
      <c r="C27" s="153"/>
      <c r="D27" s="153"/>
      <c r="E27" s="153"/>
      <c r="F27" s="153"/>
      <c r="G27" s="153"/>
      <c r="H27" s="153"/>
      <c r="I27" s="153"/>
      <c r="J27" s="153"/>
      <c r="K27" s="153"/>
      <c r="L27" s="153"/>
      <c r="M27" s="153"/>
      <c r="N27" s="154"/>
    </row>
    <row r="28" spans="2:15" ht="16.5" thickTop="1" x14ac:dyDescent="0.25"/>
  </sheetData>
  <mergeCells count="5">
    <mergeCell ref="J2:M4"/>
    <mergeCell ref="C10:M10"/>
    <mergeCell ref="E17:F17"/>
    <mergeCell ref="E25:F25"/>
    <mergeCell ref="J25:L25"/>
  </mergeCells>
  <pageMargins left="0.7" right="0.7" top="0.75" bottom="0.75" header="0.3" footer="0.3"/>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39"/>
  <sheetViews>
    <sheetView showGridLines="0" zoomScaleNormal="100" zoomScaleSheetLayoutView="100" workbookViewId="0">
      <pane ySplit="3" topLeftCell="A25" activePane="bottomLeft" state="frozen"/>
      <selection pane="bottomLeft" sqref="A1:C1"/>
    </sheetView>
  </sheetViews>
  <sheetFormatPr defaultColWidth="0" defaultRowHeight="27" customHeight="1" x14ac:dyDescent="0.2"/>
  <cols>
    <col min="1" max="1" width="2.125" style="453" customWidth="1"/>
    <col min="2" max="2" width="16.25" style="453" customWidth="1"/>
    <col min="3" max="3" width="75.375" style="453" customWidth="1"/>
    <col min="4" max="4" width="0.25" style="453" customWidth="1"/>
    <col min="5" max="15" width="8.625" style="453" hidden="1" customWidth="1"/>
    <col min="16" max="16384" width="0.75" style="453" hidden="1"/>
  </cols>
  <sheetData>
    <row r="1" spans="1:8" ht="18" customHeight="1" thickTop="1" x14ac:dyDescent="0.25">
      <c r="A1" s="704" t="s">
        <v>103</v>
      </c>
      <c r="B1" s="705"/>
      <c r="C1" s="705"/>
      <c r="D1" s="450"/>
      <c r="E1" s="451"/>
      <c r="F1" s="451"/>
      <c r="G1" s="451"/>
      <c r="H1" s="452"/>
    </row>
    <row r="2" spans="1:8" ht="22.35" customHeight="1" x14ac:dyDescent="0.25">
      <c r="A2" s="725" t="s">
        <v>62</v>
      </c>
      <c r="B2" s="726"/>
      <c r="C2" s="726"/>
      <c r="D2" s="454"/>
      <c r="E2" s="455"/>
      <c r="F2" s="455"/>
      <c r="G2" s="455"/>
      <c r="H2" s="456"/>
    </row>
    <row r="3" spans="1:8" ht="9" customHeight="1" thickBot="1" x14ac:dyDescent="0.25">
      <c r="A3" s="730" t="s">
        <v>288</v>
      </c>
      <c r="B3" s="731"/>
      <c r="C3" s="731"/>
      <c r="D3" s="15">
        <v>0</v>
      </c>
      <c r="E3" s="457"/>
      <c r="F3" s="457"/>
      <c r="G3" s="457"/>
      <c r="H3" s="458"/>
    </row>
    <row r="4" spans="1:8" s="461" customFormat="1" ht="21" customHeight="1" thickTop="1" thickBot="1" x14ac:dyDescent="0.3">
      <c r="A4" s="727" t="s">
        <v>15</v>
      </c>
      <c r="B4" s="728"/>
      <c r="C4" s="728"/>
      <c r="D4" s="15"/>
      <c r="E4" s="459"/>
      <c r="F4" s="459"/>
      <c r="G4" s="459"/>
      <c r="H4" s="460"/>
    </row>
    <row r="5" spans="1:8" ht="42" customHeight="1" x14ac:dyDescent="0.2">
      <c r="A5" s="462" t="s">
        <v>47</v>
      </c>
      <c r="B5" s="729" t="s">
        <v>82</v>
      </c>
      <c r="C5" s="729"/>
      <c r="D5" s="15"/>
      <c r="E5" s="457"/>
      <c r="F5" s="457"/>
      <c r="G5" s="457"/>
      <c r="H5" s="458"/>
    </row>
    <row r="6" spans="1:8" ht="3" customHeight="1" x14ac:dyDescent="0.2">
      <c r="A6" s="721"/>
      <c r="B6" s="722"/>
      <c r="C6" s="722"/>
      <c r="D6" s="15"/>
      <c r="E6" s="457"/>
      <c r="F6" s="457"/>
      <c r="G6" s="457"/>
      <c r="H6" s="458"/>
    </row>
    <row r="7" spans="1:8" ht="21" customHeight="1" thickBot="1" x14ac:dyDescent="0.3">
      <c r="A7" s="734" t="s">
        <v>17</v>
      </c>
      <c r="B7" s="735"/>
      <c r="C7" s="735"/>
      <c r="D7" s="15"/>
      <c r="E7" s="457"/>
      <c r="F7" s="457"/>
      <c r="G7" s="457"/>
      <c r="H7" s="458"/>
    </row>
    <row r="8" spans="1:8" ht="29.25" customHeight="1" x14ac:dyDescent="0.2">
      <c r="A8" s="723" t="s">
        <v>119</v>
      </c>
      <c r="B8" s="724"/>
      <c r="C8" s="724"/>
      <c r="D8" s="15"/>
      <c r="E8" s="457"/>
      <c r="F8" s="457"/>
      <c r="G8" s="457"/>
      <c r="H8" s="458"/>
    </row>
    <row r="9" spans="1:8" ht="15" customHeight="1" x14ac:dyDescent="0.2">
      <c r="A9" s="739" t="s">
        <v>18</v>
      </c>
      <c r="B9" s="740"/>
      <c r="C9" s="740"/>
      <c r="D9" s="15"/>
      <c r="E9" s="457"/>
      <c r="F9" s="457"/>
      <c r="G9" s="457"/>
      <c r="H9" s="458"/>
    </row>
    <row r="10" spans="1:8" ht="3" customHeight="1" x14ac:dyDescent="0.2">
      <c r="A10" s="721"/>
      <c r="B10" s="722"/>
      <c r="C10" s="722"/>
      <c r="D10" s="15"/>
      <c r="E10" s="457"/>
      <c r="F10" s="457"/>
      <c r="G10" s="457"/>
      <c r="H10" s="458"/>
    </row>
    <row r="11" spans="1:8" ht="18" customHeight="1" x14ac:dyDescent="0.25">
      <c r="A11" s="732" t="s">
        <v>16</v>
      </c>
      <c r="B11" s="733"/>
      <c r="C11" s="733"/>
      <c r="D11" s="15"/>
      <c r="E11" s="457"/>
      <c r="F11" s="457"/>
      <c r="G11" s="457"/>
      <c r="H11" s="458"/>
    </row>
    <row r="12" spans="1:8" ht="29.1" customHeight="1" x14ac:dyDescent="0.2">
      <c r="A12" s="462" t="s">
        <v>47</v>
      </c>
      <c r="B12" s="741" t="s">
        <v>128</v>
      </c>
      <c r="C12" s="741"/>
      <c r="D12" s="15"/>
      <c r="E12" s="457"/>
      <c r="F12" s="457"/>
      <c r="G12" s="457"/>
      <c r="H12" s="458"/>
    </row>
    <row r="13" spans="1:8" ht="29.65" customHeight="1" x14ac:dyDescent="0.2">
      <c r="A13" s="462" t="s">
        <v>47</v>
      </c>
      <c r="B13" s="736" t="s">
        <v>55</v>
      </c>
      <c r="C13" s="736"/>
      <c r="D13" s="15"/>
      <c r="E13" s="457"/>
      <c r="F13" s="457"/>
      <c r="G13" s="457"/>
      <c r="H13" s="458"/>
    </row>
    <row r="14" spans="1:8" ht="3" customHeight="1" x14ac:dyDescent="0.2">
      <c r="A14" s="721"/>
      <c r="B14" s="722"/>
      <c r="C14" s="722"/>
      <c r="D14" s="15"/>
      <c r="E14" s="457"/>
      <c r="F14" s="457"/>
      <c r="G14" s="457"/>
      <c r="H14" s="458"/>
    </row>
    <row r="15" spans="1:8" ht="18" customHeight="1" x14ac:dyDescent="0.2">
      <c r="A15" s="744" t="s">
        <v>52</v>
      </c>
      <c r="B15" s="745"/>
      <c r="C15" s="745"/>
      <c r="D15" s="15"/>
      <c r="E15" s="457"/>
      <c r="F15" s="457"/>
      <c r="G15" s="457"/>
      <c r="H15" s="458"/>
    </row>
    <row r="16" spans="1:8" ht="25.5" x14ac:dyDescent="0.2">
      <c r="A16" s="8" t="s">
        <v>2</v>
      </c>
      <c r="B16" s="9"/>
      <c r="C16" s="14" t="s">
        <v>48</v>
      </c>
      <c r="D16" s="15"/>
      <c r="E16" s="457"/>
      <c r="F16" s="457"/>
      <c r="G16" s="457"/>
      <c r="H16" s="458"/>
    </row>
    <row r="17" spans="1:8" ht="12.75" x14ac:dyDescent="0.2">
      <c r="A17" s="10" t="s">
        <v>19</v>
      </c>
      <c r="B17" s="11"/>
      <c r="C17" s="2" t="s">
        <v>20</v>
      </c>
      <c r="D17" s="15"/>
      <c r="E17" s="457"/>
      <c r="F17" s="457"/>
      <c r="G17" s="457"/>
      <c r="H17" s="458"/>
    </row>
    <row r="18" spans="1:8" ht="25.5" x14ac:dyDescent="0.2">
      <c r="A18" s="10" t="s">
        <v>21</v>
      </c>
      <c r="B18" s="11"/>
      <c r="C18" s="2" t="s">
        <v>22</v>
      </c>
      <c r="D18" s="15"/>
      <c r="E18" s="457"/>
      <c r="F18" s="457"/>
      <c r="G18" s="457"/>
      <c r="H18" s="458"/>
    </row>
    <row r="19" spans="1:8" ht="12.75" x14ac:dyDescent="0.2">
      <c r="A19" s="10" t="s">
        <v>4</v>
      </c>
      <c r="B19" s="11"/>
      <c r="C19" s="2" t="s">
        <v>286</v>
      </c>
      <c r="D19" s="15"/>
      <c r="E19" s="457"/>
      <c r="F19" s="457"/>
      <c r="G19" s="457"/>
      <c r="H19" s="458"/>
    </row>
    <row r="20" spans="1:8" ht="38.25" x14ac:dyDescent="0.2">
      <c r="A20" s="246" t="s">
        <v>23</v>
      </c>
      <c r="B20" s="247"/>
      <c r="C20" s="248" t="s">
        <v>287</v>
      </c>
      <c r="D20" s="15"/>
      <c r="E20" s="457"/>
      <c r="F20" s="457"/>
      <c r="G20" s="457"/>
      <c r="H20" s="458"/>
    </row>
    <row r="21" spans="1:8" ht="43.35" customHeight="1" x14ac:dyDescent="0.2">
      <c r="A21" s="10" t="s">
        <v>5</v>
      </c>
      <c r="B21" s="11"/>
      <c r="C21" s="2" t="s">
        <v>120</v>
      </c>
      <c r="D21" s="15"/>
      <c r="E21" s="457"/>
      <c r="F21" s="457"/>
      <c r="G21" s="457"/>
      <c r="H21" s="458"/>
    </row>
    <row r="22" spans="1:8" ht="30" customHeight="1" x14ac:dyDescent="0.2">
      <c r="A22" s="42" t="s">
        <v>94</v>
      </c>
      <c r="B22" s="43"/>
      <c r="C22" s="44" t="s">
        <v>73</v>
      </c>
      <c r="D22" s="15"/>
      <c r="E22" s="457"/>
      <c r="F22" s="457"/>
      <c r="G22" s="457"/>
      <c r="H22" s="458"/>
    </row>
    <row r="23" spans="1:8" ht="18" customHeight="1" x14ac:dyDescent="0.2">
      <c r="A23" s="744" t="s">
        <v>54</v>
      </c>
      <c r="B23" s="745"/>
      <c r="C23" s="746"/>
      <c r="D23" s="15"/>
      <c r="E23" s="457"/>
      <c r="F23" s="457"/>
      <c r="G23" s="457"/>
      <c r="H23" s="458"/>
    </row>
    <row r="24" spans="1:8" ht="91.5" customHeight="1" x14ac:dyDescent="0.2">
      <c r="A24" s="12" t="s">
        <v>24</v>
      </c>
      <c r="B24" s="3"/>
      <c r="C24" s="18" t="s">
        <v>129</v>
      </c>
      <c r="D24" s="15"/>
      <c r="E24" s="457"/>
      <c r="F24" s="457"/>
      <c r="G24" s="457"/>
      <c r="H24" s="458"/>
    </row>
    <row r="25" spans="1:8" ht="18" customHeight="1" x14ac:dyDescent="0.2">
      <c r="A25" s="744" t="s">
        <v>53</v>
      </c>
      <c r="B25" s="745"/>
      <c r="C25" s="746"/>
      <c r="D25" s="15"/>
      <c r="E25" s="457"/>
      <c r="F25" s="457"/>
      <c r="G25" s="457"/>
      <c r="H25" s="458"/>
    </row>
    <row r="26" spans="1:8" ht="17.25" customHeight="1" x14ac:dyDescent="0.2">
      <c r="A26" s="13" t="s">
        <v>9</v>
      </c>
      <c r="B26" s="7"/>
      <c r="C26" s="449" t="s">
        <v>121</v>
      </c>
      <c r="D26" s="15"/>
      <c r="E26" s="457"/>
      <c r="F26" s="457"/>
      <c r="G26" s="457"/>
      <c r="H26" s="458"/>
    </row>
    <row r="27" spans="1:8" ht="63" customHeight="1" x14ac:dyDescent="0.2">
      <c r="A27" s="12" t="s">
        <v>10</v>
      </c>
      <c r="B27" s="3"/>
      <c r="C27" s="449" t="s">
        <v>79</v>
      </c>
      <c r="D27" s="15"/>
      <c r="E27" s="457"/>
      <c r="F27" s="457"/>
      <c r="G27" s="457"/>
      <c r="H27" s="458"/>
    </row>
    <row r="28" spans="1:8" ht="12.75" x14ac:dyDescent="0.2">
      <c r="A28" s="13" t="s">
        <v>131</v>
      </c>
      <c r="B28" s="7"/>
      <c r="C28" s="449" t="s">
        <v>130</v>
      </c>
      <c r="D28" s="15"/>
      <c r="E28" s="457"/>
      <c r="F28" s="457"/>
      <c r="G28" s="457"/>
      <c r="H28" s="458"/>
    </row>
    <row r="29" spans="1:8" ht="3" customHeight="1" x14ac:dyDescent="0.2">
      <c r="A29" s="737"/>
      <c r="B29" s="738"/>
      <c r="C29" s="738"/>
      <c r="D29" s="15"/>
      <c r="E29" s="457"/>
      <c r="F29" s="457"/>
      <c r="G29" s="457"/>
      <c r="H29" s="458"/>
    </row>
    <row r="30" spans="1:8" ht="18" customHeight="1" x14ac:dyDescent="0.2">
      <c r="A30" s="744" t="s">
        <v>25</v>
      </c>
      <c r="B30" s="745"/>
      <c r="C30" s="745"/>
      <c r="D30" s="15"/>
      <c r="E30" s="457"/>
      <c r="F30" s="457"/>
      <c r="G30" s="457"/>
      <c r="H30" s="458"/>
    </row>
    <row r="31" spans="1:8" ht="42.6" customHeight="1" x14ac:dyDescent="0.2">
      <c r="A31" s="463" t="s">
        <v>47</v>
      </c>
      <c r="B31" s="749" t="s">
        <v>95</v>
      </c>
      <c r="C31" s="749"/>
      <c r="D31" s="15"/>
      <c r="E31" s="457"/>
      <c r="F31" s="457"/>
      <c r="G31" s="457"/>
      <c r="H31" s="458"/>
    </row>
    <row r="32" spans="1:8" ht="21" customHeight="1" thickBot="1" x14ac:dyDescent="0.3">
      <c r="A32" s="734" t="s">
        <v>96</v>
      </c>
      <c r="B32" s="735"/>
      <c r="C32" s="735"/>
      <c r="D32" s="15"/>
      <c r="E32" s="457"/>
      <c r="F32" s="457"/>
      <c r="G32" s="457"/>
      <c r="H32" s="458"/>
    </row>
    <row r="33" spans="1:8" ht="30" customHeight="1" x14ac:dyDescent="0.2">
      <c r="A33" s="462" t="s">
        <v>47</v>
      </c>
      <c r="B33" s="747" t="s">
        <v>116</v>
      </c>
      <c r="C33" s="748"/>
      <c r="D33" s="15"/>
      <c r="E33" s="457"/>
      <c r="F33" s="457"/>
      <c r="G33" s="457"/>
      <c r="H33" s="458"/>
    </row>
    <row r="34" spans="1:8" ht="3" customHeight="1" x14ac:dyDescent="0.2">
      <c r="A34" s="737"/>
      <c r="B34" s="738"/>
      <c r="C34" s="738"/>
      <c r="D34" s="15"/>
      <c r="E34" s="457"/>
      <c r="F34" s="457"/>
      <c r="G34" s="457"/>
      <c r="H34" s="458"/>
    </row>
    <row r="35" spans="1:8" ht="21" customHeight="1" thickBot="1" x14ac:dyDescent="0.3">
      <c r="A35" s="734" t="s">
        <v>26</v>
      </c>
      <c r="B35" s="735"/>
      <c r="C35" s="735"/>
      <c r="D35" s="15"/>
      <c r="E35" s="457"/>
      <c r="F35" s="457"/>
      <c r="G35" s="457"/>
      <c r="H35" s="458"/>
    </row>
    <row r="36" spans="1:8" ht="123" customHeight="1" thickBot="1" x14ac:dyDescent="0.25">
      <c r="A36" s="742" t="s">
        <v>122</v>
      </c>
      <c r="B36" s="743"/>
      <c r="C36" s="743"/>
      <c r="D36" s="15"/>
      <c r="E36" s="464"/>
      <c r="F36" s="464"/>
      <c r="G36" s="464"/>
      <c r="H36" s="465"/>
    </row>
    <row r="37" spans="1:8" ht="27" hidden="1" customHeight="1" thickTop="1" x14ac:dyDescent="0.2"/>
    <row r="38" spans="1:8" ht="27" hidden="1" customHeight="1" thickTop="1" x14ac:dyDescent="0.2"/>
    <row r="39" spans="1:8" ht="27" customHeight="1" thickTop="1" x14ac:dyDescent="0.2"/>
  </sheetData>
  <sheetProtection algorithmName="SHA-512" hashValue="FhIfG6neb/v5+XYgZetEZrmJ/CYu2PqX2DPxmdt3IKwQrpVeg80Im+FSwJGK9Ex0cN20S8zObIIKtkC++6aW1Q==" saltValue="AFuYTiwxzXZIPmIEdoEdMA==" spinCount="100000" sheet="1" objects="1" scenarios="1" selectLockedCells="1"/>
  <customSheetViews>
    <customSheetView guid="{2D4436FC-B6E6-40F3-866C-CA3DDDF4B171}" showPageBreaks="1" showGridLines="0" hiddenColumns="1" view="pageBreakPreview">
      <selection activeCell="A4" sqref="A4:C4"/>
      <rowBreaks count="2" manualBreakCount="2">
        <brk id="25" max="16383" man="1"/>
        <brk id="47" max="16383" man="1"/>
      </rowBreaks>
      <pageMargins left="0.5" right="0.5" top="0.5" bottom="0.5" header="0.3" footer="0.3"/>
      <printOptions horizontalCentered="1"/>
      <pageSetup orientation="portrait" horizontalDpi="300" verticalDpi="300" r:id="rId1"/>
      <headerFooter>
        <oddHeader>&amp;C&amp;"-,Bold"&amp;16&amp;U&amp;A</oddHeader>
        <oddFooter>&amp;L&amp;F&amp;CPage &amp;P of &amp;N</oddFooter>
      </headerFooter>
    </customSheetView>
  </customSheetViews>
  <mergeCells count="25">
    <mergeCell ref="A36:C36"/>
    <mergeCell ref="A32:C32"/>
    <mergeCell ref="A15:C15"/>
    <mergeCell ref="A23:C23"/>
    <mergeCell ref="A25:C25"/>
    <mergeCell ref="B33:C33"/>
    <mergeCell ref="B31:C31"/>
    <mergeCell ref="A29:C29"/>
    <mergeCell ref="A30:C30"/>
    <mergeCell ref="A35:C35"/>
    <mergeCell ref="A11:C11"/>
    <mergeCell ref="A7:C7"/>
    <mergeCell ref="A10:C10"/>
    <mergeCell ref="B13:C13"/>
    <mergeCell ref="A34:C34"/>
    <mergeCell ref="A9:C9"/>
    <mergeCell ref="A14:C14"/>
    <mergeCell ref="B12:C12"/>
    <mergeCell ref="A6:C6"/>
    <mergeCell ref="A8:C8"/>
    <mergeCell ref="A1:C1"/>
    <mergeCell ref="A2:C2"/>
    <mergeCell ref="A4:C4"/>
    <mergeCell ref="B5:C5"/>
    <mergeCell ref="A3:C3"/>
  </mergeCells>
  <printOptions horizontalCentered="1"/>
  <pageMargins left="0.25" right="0.25" top="0.25" bottom="0.25" header="0.16" footer="0.3"/>
  <pageSetup orientation="portrait" horizontalDpi="300" verticalDpi="300" r:id="rId2"/>
  <headerFooter>
    <oddFooter>&amp;L&amp;8&amp;A&amp;C&amp;8Page &amp;P of &amp;N</oddFooter>
  </headerFooter>
  <rowBreaks count="1" manualBreakCount="1">
    <brk id="2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getting started</vt:lpstr>
      <vt:lpstr>Travel Auth. Form</vt:lpstr>
      <vt:lpstr>Travel Reimb. Form</vt:lpstr>
      <vt:lpstr>student list</vt:lpstr>
      <vt:lpstr>faculty-staff list</vt:lpstr>
      <vt:lpstr>non-employee list</vt:lpstr>
      <vt:lpstr>accts &amp; rates</vt:lpstr>
      <vt:lpstr>subsistence receipt</vt:lpstr>
      <vt:lpstr>reimb. checklist</vt:lpstr>
      <vt:lpstr>Codes</vt:lpstr>
      <vt:lpstr>In_State</vt:lpstr>
      <vt:lpstr>OUT_OF_STATE</vt:lpstr>
      <vt:lpstr>'getting started'!Print_Area</vt:lpstr>
      <vt:lpstr>'subsistence receipt'!Print_Area</vt:lpstr>
      <vt:lpstr>'Travel Auth. Form'!Print_Area</vt:lpstr>
      <vt:lpstr>'Travel Reimb.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Constance Mallette - NCCU</dc:creator>
  <cp:lastModifiedBy>McHale, Luke</cp:lastModifiedBy>
  <cp:lastPrinted>2017-02-15T18:19:08Z</cp:lastPrinted>
  <dcterms:created xsi:type="dcterms:W3CDTF">2008-08-04T18:45:21Z</dcterms:created>
  <dcterms:modified xsi:type="dcterms:W3CDTF">2018-02-23T17:22:09Z</dcterms:modified>
</cp:coreProperties>
</file>